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1" firstSheet="5" activeTab="7"/>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ЛСР" sheetId="24" r:id="rId10"/>
    <sheet name="10. Схемы" sheetId="23" r:id="rId11"/>
  </sheets>
  <externalReferences>
    <externalReference r:id="rId12"/>
    <externalReference r:id="rId13"/>
    <externalReference r:id="rId14"/>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52511" refMode="R1C1"/>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G39" i="25"/>
  <c r="F37" i="25"/>
  <c r="D36" i="25"/>
  <c r="D40" i="25" s="1"/>
  <c r="D44" i="25" s="1"/>
  <c r="D46" i="25" s="1"/>
  <c r="E37" i="25"/>
  <c r="E36" i="25" s="1"/>
  <c r="E35" i="25"/>
  <c r="G32" i="25"/>
  <c r="G35" i="25"/>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40" i="25" l="1"/>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6" i="25" s="1"/>
  <c r="I35" i="25"/>
  <c r="F47" i="25"/>
  <c r="E50" i="25"/>
  <c r="H36" i="25"/>
  <c r="H40" i="25" s="1"/>
  <c r="H44" i="25" s="1"/>
  <c r="H46" i="25" s="1"/>
  <c r="H49" i="25" l="1"/>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<sst xmlns="http://schemas.openxmlformats.org/spreadsheetml/2006/main" count="1294" uniqueCount="605">
  <si>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</si>
  <si>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</si>
  <si>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</si>
  <si>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</si>
  <si>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</si>
  <si>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</si>
  <si>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</si>
  <si>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</si>
  <si>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</si>
  <si>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</si>
  <si>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</si>
  <si>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</si>
  <si>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</si>
  <si>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</si>
  <si>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</si>
  <si>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</si>
  <si>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</si>
  <si>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</si>
  <si>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</si>
  <si>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</si>
  <si>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</si>
  <si>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</si>
  <si>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</si>
  <si>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</si>
  <si>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</si>
  <si>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</si>
  <si>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</si>
  <si>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</si>
  <si>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</si>
  <si>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</si>
  <si>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</si>
  <si>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</si>
  <si>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</si>
  <si>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</si>
  <si>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</si>
  <si>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</si>
  <si>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</si>
  <si>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</si>
  <si>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</si>
  <si>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</si>
  <si>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</si>
  <si>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</si>
  <si>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</si>
  <si>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</si>
  <si>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</si>
  <si>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</si>
  <si>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</si>
  <si>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</si>
  <si>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</si>
  <si>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</si>
  <si>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</si>
  <si>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</si>
  <si>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</si>
  <si>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</si>
  <si>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</si>
  <si>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</si>
  <si>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</si>
  <si>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</si>
  <si>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</si>
  <si>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</si>
  <si>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</si>
  <si>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</si>
  <si>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</si>
  <si>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</si>
  <si>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</si>
  <si>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</si>
  <si>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</si>
  <si>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</si>
  <si>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</si>
  <si>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</si>
  <si>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</si>
  <si>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</si>
  <si>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</si>
  <si>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</si>
  <si>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</si>
  <si>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</si>
  <si>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</si>
  <si>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</si>
  <si>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</si>
  <si>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</si>
  <si>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</si>
  <si>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</si>
  <si>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</si>
  <si>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</si>
  <si>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</si>
  <si>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</si>
  <si>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</si>
  <si>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</si>
  <si>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</si>
  <si>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</si>
  <si>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</si>
  <si>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</si>
  <si>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</si>
  <si>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</si>
  <si>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</si>
  <si>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</si>
  <si>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</si>
  <si>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</si>
  <si>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</si>
  <si>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</si>
  <si>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</si>
  <si>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</si>
  <si>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</si>
  <si>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</si>
  <si>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</si>
  <si>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</si>
  <si>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</si>
  <si>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</si>
  <si>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</si>
  <si>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</si>
  <si>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</si>
  <si>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</si>
  <si>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</si>
  <si>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</si>
  <si>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</si>
  <si>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</si>
  <si>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</si>
  <si>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</si>
  <si>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</si>
  <si>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</si>
  <si>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</si>
  <si>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</si>
  <si>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</si>
  <si>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</si>
  <si>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</si>
  <si>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</si>
  <si>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</si>
  <si>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</si>
  <si>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</si>
  <si>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</si>
  <si>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</si>
  <si>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</si>
  <si>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</si>
  <si>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</si>
  <si>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</si>
  <si>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</si>
  <si>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</si>
  <si>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</si>
  <si>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</si>
  <si>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</si>
  <si>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</si>
  <si>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</si>
  <si>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</si>
  <si>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</si>
  <si>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</si>
  <si>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</si>
  <si>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</si>
  <si>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</si>
  <si>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</si>
  <si>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</si>
  <si>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</si>
  <si>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</si>
  <si>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</si>
  <si>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</si>
  <si>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</si>
  <si>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</si>
  <si>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</si>
  <si>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</si>
  <si>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</si>
  <si>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</si>
  <si>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</si>
  <si>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</si>
  <si>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</si>
  <si>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</si>
  <si>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</si>
  <si>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</si>
  <si>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</si>
  <si>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</si>
  <si>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</si>
  <si>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</si>
  <si>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</si>
  <si>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</si>
  <si>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</si>
  <si>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</si>
  <si>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</si>
  <si>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</si>
  <si>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</si>
  <si>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</si>
  <si>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</si>
  <si>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</si>
  <si>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</si>
  <si>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</si>
  <si>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</si>
  <si>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</si>
  <si>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</si>
  <si>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</si>
  <si>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</si>
  <si>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</si>
  <si>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</si>
  <si>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</si>
  <si>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</si>
  <si>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</si>
  <si>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</si>
  <si>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</si>
  <si>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</si>
  <si>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</si>
  <si>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</si>
  <si>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</si>
  <si>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</si>
  <si>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</si>
  <si>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</si>
  <si>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</si>
  <si>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</si>
  <si>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</si>
  <si>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</si>
  <si>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</si>
  <si>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</si>
  <si>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</si>
  <si>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</si>
  <si>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</si>
  <si>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</si>
  <si>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</si>
  <si>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</si>
  <si>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</si>
  <si>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</si>
  <si>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</si>
  <si>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</si>
  <si>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</si>
  <si>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</si>
  <si>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</si>
  <si>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</si>
  <si>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</si>
  <si>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</si>
  <si>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</si>
  <si>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</si>
  <si>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</si>
  <si>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</si>
  <si>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</si>
  <si>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</si>
  <si>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</si>
  <si>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</si>
  <si>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</si>
  <si>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</si>
  <si>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</si>
  <si>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</si>
  <si>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</si>
  <si>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</si>
  <si>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</si>
  <si>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</si>
  <si>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</si>
  <si>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</si>
  <si>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</si>
  <si>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</si>
  <si>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</si>
  <si>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</si>
  <si>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</si>
  <si>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</si>
  <si>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</si>
  <si>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</si>
  <si>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</si>
  <si>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</si>
  <si>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</si>
  <si>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</si>
  <si>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</si>
  <si>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</si>
  <si>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</si>
  <si>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</si>
  <si>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</si>
  <si>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</si>
  <si>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</si>
  <si>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</si>
  <si>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</si>
  <si>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</si>
  <si>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</si>
  <si>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</si>
  <si>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</si>
  <si>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</si>
  <si>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</si>
  <si>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</si>
  <si>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</si>
  <si>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</si>
  <si>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</si>
  <si>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</si>
  <si>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</si>
  <si>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</si>
  <si>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</si>
  <si>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</si>
  <si>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</si>
  <si>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</si>
  <si>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</si>
  <si>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</si>
  <si>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</si>
  <si>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</si>
  <si>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</si>
  <si>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</si>
  <si>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</si>
  <si>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</si>
  <si>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</si>
  <si>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</si>
  <si>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</si>
  <si>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</si>
  <si>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</si>
  <si>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</si>
  <si>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</si>
  <si>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</si>
  <si>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</si>
  <si>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</si>
  <si>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</si>
  <si>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</si>
  <si>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</si>
  <si>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</si>
  <si>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</si>
  <si>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</si>
  <si>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</si>
  <si>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</si>
  <si>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</si>
  <si>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</si>
  <si>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</si>
  <si>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</si>
  <si>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</si>
  <si>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</si>
  <si>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</si>
  <si>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</si>
  <si>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</si>
  <si>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</si>
  <si>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</si>
  <si>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</si>
  <si>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</si>
  <si>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</si>
  <si>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</si>
  <si>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</si>
  <si>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</si>
  <si>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</si>
  <si>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</si>
  <si>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</si>
  <si>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</si>
  <si>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</si>
  <si>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</si>
  <si>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</si>
  <si>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</si>
  <si>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</si>
  <si>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</si>
  <si>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</si>
  <si>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</si>
  <si>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</si>
  <si>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</si>
  <si>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</si>
  <si>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</si>
  <si>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</si>
  <si>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</si>
  <si>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</si>
  <si>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</si>
  <si>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</si>
  <si>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</si>
  <si>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</si>
  <si>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</si>
  <si>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</si>
  <si>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</si>
  <si>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</si>
  <si>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</si>
  <si>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</si>
  <si>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</si>
  <si>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</si>
  <si>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</si>
  <si>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</si>
  <si>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</si>
  <si>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</si>
  <si>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</si>
  <si>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</si>
  <si>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</si>
  <si>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</si>
  <si>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МУП "Белорецкие городские электрические сети"</t>
  </si>
  <si>
    <t xml:space="preserve">Республика Башкортостан </t>
  </si>
  <si>
    <t>г.Белорецк Республика Башкортостан</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</si>
  <si>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</si>
  <si>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</si>
  <si>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</si>
  <si>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</si>
  <si>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 xml:space="preserve"> Снижение потерь электрической энергии </t>
  </si>
  <si>
    <t>Установка систем учета на границе балансовой принадлежности сетей АСКУЭ в ТП</t>
  </si>
  <si>
    <t xml:space="preserve">Развитие и модернизация учета электрической энергии </t>
  </si>
  <si>
    <t>Снижение потерь электрической энергии,  развитие и модернизация учета электроэнергии</t>
  </si>
  <si>
    <t>Техническое перевооружение</t>
  </si>
  <si>
    <t>бюджетного  финансирования нет</t>
  </si>
  <si>
    <t xml:space="preserve">Цели инвестиционной программы: оперативный контроль и анализ режимов потребления электроэнергии и мощности; оптимальное управление нагрузкой потребителей; получение и формирование данных на энергообъектах;  концентрацию и передачу информации на верхний уровень управления, формирование на ее основе данных для проведения коммерческих расчетов между поставщиками и потребителями электрической энергии;  получение отчетных документов за любой период благодаря наличию базы данных со всеми показаниями приборов учета.                                                                                                                                                                      </t>
  </si>
  <si>
    <t>не требуется</t>
  </si>
  <si>
    <t>местное значение</t>
  </si>
  <si>
    <t>г.Белорецк</t>
  </si>
  <si>
    <t>нд</t>
  </si>
  <si>
    <t>Год 2017</t>
  </si>
  <si>
    <t>Год2018</t>
  </si>
  <si>
    <t>Ввод в эксплуатацию</t>
  </si>
  <si>
    <t xml:space="preserve"> по состоянию на 01.01.2016года (N-1)</t>
  </si>
  <si>
    <t>по состоянию на 01.01.2018года X</t>
  </si>
  <si>
    <t>План (факт) 2016 года (N-1)</t>
  </si>
  <si>
    <r>
      <t>другое</t>
    </r>
    <r>
      <rPr>
        <vertAlign val="superscript"/>
        <sz val="12"/>
        <color rgb="FF000000"/>
        <rFont val="Times New Roman"/>
        <family val="1"/>
        <charset val="204"/>
      </rPr>
      <t xml:space="preserve">3)        </t>
    </r>
    <r>
      <rPr>
        <b/>
        <vertAlign val="superscript"/>
        <sz val="12"/>
        <color rgb="FF000000"/>
        <rFont val="Times New Roman"/>
        <family val="1"/>
        <charset val="204"/>
      </rPr>
      <t>АСКУЭ</t>
    </r>
  </si>
  <si>
    <r>
      <t>Другое</t>
    </r>
    <r>
      <rPr>
        <vertAlign val="superscript"/>
        <sz val="12"/>
        <color rgb="FF000000"/>
        <rFont val="Times New Roman"/>
        <family val="1"/>
        <charset val="204"/>
      </rPr>
      <t>3)  АСКУЭ</t>
    </r>
  </si>
  <si>
    <t xml:space="preserve">Счетчик электрический Мелур 107.22 Z-IL-D, Мелур 307.32 RZ-2-D,  Мелур 307.22 RZ-2  </t>
  </si>
  <si>
    <t>АСКУЭ</t>
  </si>
  <si>
    <t>Счетчик электрический Мелур</t>
  </si>
  <si>
    <t>от «__» _____ 20___ г. №___</t>
  </si>
  <si>
    <t>L_БГЭС_1.2.3.1.1</t>
  </si>
  <si>
    <t>2022 г</t>
  </si>
  <si>
    <t>Закупка будет проводиться в 2022 г.</t>
  </si>
  <si>
    <t>2021</t>
  </si>
  <si>
    <t>Приложение № 2</t>
  </si>
  <si>
    <t>Утверждено приказом № 421 от 4 августа 2020 г. Минстроя РФ</t>
  </si>
  <si>
    <t>СОГЛАСОВАНО:</t>
  </si>
  <si>
    <t>УТВЕРЖДАЮ:</t>
  </si>
  <si>
    <t>Главный инженер ПО "ЮЭС" ГУП "РЭС" РБ</t>
  </si>
  <si>
    <t xml:space="preserve">Зам.директора ПО "ЮЭС" ГУП "РЭС" РБ  </t>
  </si>
  <si>
    <t>Штырляев А.Г.</t>
  </si>
  <si>
    <t>Самохин Д.Ю.</t>
  </si>
  <si>
    <t>"____" ________________ 2022 года</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</si>
  <si>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</si>
  <si>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</si>
  <si>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</si>
  <si>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</si>
  <si>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Инвестиционная программа 2022 год</t>
  </si>
  <si>
    <t>(наименование объекта капитального строительства)</t>
  </si>
  <si>
    <t xml:space="preserve">ЛОКАЛЬНЫЙ СМЕТНЫЙ РАСЧЕТ (СМЕТА) № </t>
  </si>
  <si>
    <t xml:space="preserve"> Установка систем учета на границе балансовой принадлежности сетей с АСКУЭ в г.Белорецк-350 точек</t>
  </si>
  <si>
    <t xml:space="preserve"> (наименование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</si>
  <si>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</si>
  <si>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</si>
  <si>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</si>
  <si>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</si>
  <si>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</si>
  <si>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</si>
  <si>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</si>
  <si>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(763,93)</t>
  </si>
  <si>
    <t>тыс.руб.</t>
  </si>
  <si>
    <t>в том числе:</t>
  </si>
  <si>
    <t>строительных работ</t>
  </si>
  <si>
    <t>(178,48)</t>
  </si>
  <si>
    <t>Средства на оплату труда рабочих</t>
  </si>
  <si>
    <t>(22,75)</t>
  </si>
  <si>
    <t>монтажных работ</t>
  </si>
  <si>
    <t>(231,71)</t>
  </si>
  <si>
    <t>Нормативные затраты труда рабочих</t>
  </si>
  <si>
    <t>чел.час.</t>
  </si>
  <si>
    <t>оборудования</t>
  </si>
  <si>
    <t>(353,74)</t>
  </si>
  <si>
    <t>Нормативные затраты труда машинистов</t>
  </si>
  <si>
    <t>прочих затрат</t>
  </si>
  <si>
    <t>(0)</t>
  </si>
  <si>
    <t xml:space="preserve">Расчетный измеритель конструктивного решения  </t>
  </si>
  <si>
    <t xml:space="preserve">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</si>
  <si>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</si>
  <si>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</si>
  <si>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</si>
  <si>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</si>
  <si>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</si>
  <si>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</si>
  <si>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</si>
  <si>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</si>
  <si>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</si>
  <si>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</si>
  <si>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</si>
  <si>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 xml:space="preserve">Раздел 1. </t>
  </si>
  <si>
    <t>ТЕРм08-03-600-01</t>
  </si>
  <si>
    <t>Счетчики, устанавливаемые на готовом основании: однофазные</t>
  </si>
  <si>
    <t>1 шт.</t>
  </si>
  <si>
    <t>ОТ</t>
  </si>
  <si>
    <t>ЭМ</t>
  </si>
  <si>
    <t>в т.ч. ОТм</t>
  </si>
  <si>
    <t>М</t>
  </si>
  <si>
    <t>ЗТ</t>
  </si>
  <si>
    <t>чел.-ч</t>
  </si>
  <si>
    <t>ЗТм</t>
  </si>
  <si>
    <t>Итого по расценке</t>
  </si>
  <si>
    <t>ФОТ</t>
  </si>
  <si>
    <t>Приказ № 812/пр от 21.12.2020 Прил. п.49.3</t>
  </si>
  <si>
    <t>НР Электротехнические установки на других объектах</t>
  </si>
  <si>
    <t>%</t>
  </si>
  <si>
    <t>Приказ № 774/пр от 11.12.2020 Прил. п.49.3</t>
  </si>
  <si>
    <t>СП Электротехнические установки на других объектах</t>
  </si>
  <si>
    <t>Всего по позиции</t>
  </si>
  <si>
    <t>2
О</t>
  </si>
  <si>
    <t>Прайс-лист</t>
  </si>
  <si>
    <t>Счетчик электрической энергии электронный: однофазный Милур 107,22 Z-IL-D   матер.5874,4/5,71/1,2</t>
  </si>
  <si>
    <t>шт.</t>
  </si>
  <si>
    <t>(Инженерное оборудование)</t>
  </si>
  <si>
    <t>ТЕРм08-03-600-02</t>
  </si>
  <si>
    <t>Счетчики, устанавливаемые на готовом основании: трехфазные</t>
  </si>
  <si>
    <t>4
О</t>
  </si>
  <si>
    <t>Счетчик электрической энергии электронный: трехфазный Милур 307.32-3D  матер. 9552,00/5,71/1,2</t>
  </si>
  <si>
    <t>ТЕРм08-03-573-04</t>
  </si>
  <si>
    <t>Шкаф (пульт) управления навесной, высота, ширина и глубина: до 600х600х350 мм</t>
  </si>
  <si>
    <t>ТССЦ-503-4060</t>
  </si>
  <si>
    <t>Шкаф учета электроэнергии ШУЭ-3</t>
  </si>
  <si>
    <t>(Электротехнические установки на других объектах)</t>
  </si>
  <si>
    <t>ТЕРм08-03-575-01</t>
  </si>
  <si>
    <t>Прибор или аппарат</t>
  </si>
  <si>
    <t>ТССЦ-509-6541</t>
  </si>
  <si>
    <t>Выключатели нагрузки: ВН-32 1Р 100А</t>
  </si>
  <si>
    <t>10 шт.</t>
  </si>
  <si>
    <t>ТССЦ-509-6553</t>
  </si>
  <si>
    <t>Выключатели нагрузки: ВН-32 3Р 100А</t>
  </si>
  <si>
    <t>ТЕР33-04-008-03</t>
  </si>
  <si>
    <t>Подвеска изолированных проводов ВЛ 0,38 кВ с помощью механизмов</t>
  </si>
  <si>
    <t>1 км изолированного провода с несколькими жилами при 30 опорах</t>
  </si>
  <si>
    <t>Приказ № 812/пр от 21.12.2020 Прил. п.27</t>
  </si>
  <si>
    <t>НР Линии электропередачи</t>
  </si>
  <si>
    <t>Приказ № 774/пр от 11.12.2020 Прил. п.27, Приказ № 774/пр от 11.12.2020 п.16</t>
  </si>
  <si>
    <t>СП Линии электропередачи</t>
  </si>
  <si>
    <t>ТССЦ-502-0875</t>
  </si>
  <si>
    <t>Провода самонесущие изолированные для воздушных линий электропередачи с алюминиевыми жилами марки: СИП-4 2х16-0,6/1,0</t>
  </si>
  <si>
    <t>1000 м</t>
  </si>
  <si>
    <t>(Линии электропередачи)</t>
  </si>
  <si>
    <t>ТССЦ-502-0878</t>
  </si>
  <si>
    <t>Провода самонесущие изолированные для воздушных линий электропередачи с алюминиевыми жилами марки: СИП-4 4х16-0,6/1,0</t>
  </si>
  <si>
    <t>ТССЦ-111-0139</t>
  </si>
  <si>
    <t>Зажим ответвительный с прокалыванием изоляции (СИП): P 645</t>
  </si>
  <si>
    <t>100 шт.</t>
  </si>
  <si>
    <t>ТССЦ-111-3202</t>
  </si>
  <si>
    <t>Зажим соединительный изолированный (СИП): MJPT 50</t>
  </si>
  <si>
    <t>ТЕРм08-02-146-02</t>
  </si>
  <si>
    <t>Кабель до 35 кВ с креплением накладными скобами, масса 1 м кабеля: до 1 кг</t>
  </si>
  <si>
    <t>100 м кабеля</t>
  </si>
  <si>
    <t>ТССЦ-501-0819</t>
  </si>
  <si>
    <t>Кабели контрольные с медными жилами с поливинилхлоридной изоляцией и оболочкой марки: КВВГ, с числом жил - 10 и сечением 2,5 мм2</t>
  </si>
  <si>
    <t>ТССЦ-502-0503</t>
  </si>
  <si>
    <t>Провода силовые для электрических установок на напряжение до 450 В с медной жилой марки: ПВ1, сечением 10 мм2</t>
  </si>
  <si>
    <t>ТССЦ-111-3170</t>
  </si>
  <si>
    <t>Скрепа размером 20 мм NC20 (СИП)</t>
  </si>
  <si>
    <t>ТССЦ-111-0145</t>
  </si>
  <si>
    <t>Зажим анкерный (СИП): DN 123</t>
  </si>
  <si>
    <t>ТССЦ-111-3165</t>
  </si>
  <si>
    <t>Лента крепления шириной 20 мм, толщиной 0,7 мм, длиной 50 м из нержавеющей стали (в пластмасовой коробке с кабельной бухтой) F207 (СИП)</t>
  </si>
  <si>
    <t>ТССЦ-509-2642</t>
  </si>
  <si>
    <t>DIN-рейка металлическая ТН 35/7,5 длиной 260 мм</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</si>
  <si>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</si>
  <si>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</si>
  <si>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</si>
  <si>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</si>
  <si>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</si>
  <si>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</si>
  <si>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</si>
  <si>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</si>
  <si>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</si>
  <si>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4 кв 2021 (СМР), Письмо Минстроя России от 15.11.2021 г. №49637-ИФ/09</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</si>
  <si>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</si>
  <si>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</si>
  <si>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</si>
  <si>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</si>
  <si>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</si>
  <si>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</si>
  <si>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</si>
  <si>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4 кв 2021 (ОБ), Письмо Минстроя России от 22.11.2021 г. №50719-ИФ/09 прил.4</t>
  </si>
  <si>
    <t xml:space="preserve">          Инженерное оборудование</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</si>
  <si>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</si>
  <si>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</si>
  <si>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</si>
  <si>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</si>
  <si>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</si>
  <si>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Ведущий инженер ПТО гр.ЭиС ПО "ЮЭС" ГУП "РЭС" РБ                                                             Колочкова Л.Б.</t>
  </si>
  <si>
    <t>[должность, подпись (инициалы, фамилия)]</t>
  </si>
  <si>
    <t>Проверил:</t>
  </si>
  <si>
    <t>Начальник ПТО ПО "ЮЭС" ГУП "РЭС" РБ                                                                                        Закиров С.З.</t>
  </si>
  <si>
    <t>"ГРАНД-Смета 2021"</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</si>
  <si>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</si>
  <si>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</si>
  <si>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</si>
  <si>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</si>
  <si>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</si>
  <si>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</si>
  <si>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</si>
  <si>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</si>
  <si>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</si>
  <si>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</si>
  <si>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</si>
  <si>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</si>
  <si>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</si>
  <si>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</si>
  <si>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</si>
  <si>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</si>
  <si>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</si>
  <si>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</si>
  <si>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</si>
  <si>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</si>
  <si>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</si>
  <si>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</si>
  <si>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</si>
  <si>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</si>
  <si>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</si>
  <si>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</si>
  <si>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</si>
  <si>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</si>
  <si>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</si>
  <si>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</si>
  <si>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</si>
  <si>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</si>
  <si>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</si>
  <si>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 xml:space="preserve">Установка систем учета на границе балансовой принадлежности сетей с АСКУЭ в г.Белорецк-350 точек </t>
  </si>
  <si>
    <t>Цели (указать укрупненные цели в соответствии с приложением)</t>
  </si>
  <si>
    <t>ГУП "Региональные Электрическте Сети" РБ</t>
  </si>
  <si>
    <t>5,5 млн.руб.</t>
  </si>
  <si>
    <t>Установка систем учета на границе балансовой принадлежности сетей с АСКУЭ в г.Белорецк 350 точек</t>
  </si>
  <si>
    <t xml:space="preserve">Снижение потерь электрической энергии </t>
  </si>
  <si>
    <t>Установка систем учета на границе балансовой принадлежности сетей с АСКУЭ в г. Белорецк 350 точек</t>
  </si>
  <si>
    <t>Год раскрытия информации:    2022   год</t>
  </si>
  <si>
    <r>
      <t xml:space="preserve">Год раскрытия информации: </t>
    </r>
    <r>
      <rPr>
        <b/>
        <u/>
        <sz val="12"/>
        <rFont val="Times New Roman"/>
        <family val="1"/>
        <charset val="204"/>
      </rPr>
      <t>2022    год</t>
    </r>
  </si>
  <si>
    <r>
      <rPr>
        <b/>
        <sz val="12"/>
        <color theme="1"/>
        <rFont val="Times New Roman"/>
        <family val="1"/>
        <charset val="204"/>
      </rPr>
      <t xml:space="preserve">                                                                                </t>
    </r>
    <r>
      <rPr>
        <b/>
        <u/>
        <sz val="12"/>
        <color theme="1"/>
        <rFont val="Times New Roman"/>
        <family val="1"/>
        <charset val="204"/>
      </rPr>
      <t xml:space="preserve">  ГУП "РЭС" РБ</t>
    </r>
  </si>
  <si>
    <r>
      <t xml:space="preserve">Год раскрытия информации: </t>
    </r>
    <r>
      <rPr>
        <b/>
        <u/>
        <sz val="12"/>
        <rFont val="Times New Roman"/>
        <family val="1"/>
        <charset val="204"/>
      </rPr>
      <t xml:space="preserve"> 2022 год</t>
    </r>
  </si>
  <si>
    <t>ПО "ЮЭС" ГУП "РЭС РБ</t>
  </si>
  <si>
    <r>
      <t xml:space="preserve">Год раскрытия информации: </t>
    </r>
    <r>
      <rPr>
        <b/>
        <u/>
        <sz val="12"/>
        <rFont val="Times New Roman"/>
        <family val="1"/>
        <charset val="204"/>
      </rPr>
      <t>2022  год</t>
    </r>
  </si>
  <si>
    <t xml:space="preserve">Установка систем учета на границе балансовой принадлежности сетей с АСКУЭ в г.Белорецк  350 точек.  </t>
  </si>
  <si>
    <t>Сметная стоимость проекта в ценах 2022 года с НДС, млн. руб.</t>
  </si>
  <si>
    <t>5,438 млн.руб</t>
  </si>
  <si>
    <t>Год 2022</t>
  </si>
  <si>
    <t>НМЦД</t>
  </si>
  <si>
    <t>www.bashzakaz.ru</t>
  </si>
  <si>
    <t>«Интеллект системы»</t>
  </si>
  <si>
    <t xml:space="preserve">«Интеллект системы»
ИНН 0275927689 КПП 027501001
ОРГН 1220200013571
ОКПО: 78607476
ОКАТО: 80401380000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</si>
</sst>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vertAlign val="superscript"/>
      <sz val="12"/>
      <color rgb="FF000000"/>
      <name val="Times New Roman"/>
      <family val="1"/>
      <charset val="204"/>
    </font>
    <font>
      <b/>
      <u/>
      <sz val="14"/>
      <name val="Times New Roman"/>
      <family val="1"/>
      <charset val="204"/>
    </font>
    <font>
      <sz val="8"/>
      <name val="Arial"/>
      <family val="2"/>
      <charset val="204"/>
    </font>
    <font>
      <sz val="8"/>
      <color rgb="FF000000"/>
      <name val="Arial"/>
      <family val="2"/>
      <charset val="204"/>
    </font>
    <font>
      <b/>
      <sz val="8"/>
      <color rgb="FF000000"/>
      <name val="Arial"/>
      <family val="2"/>
      <charset val="204"/>
    </font>
    <font>
      <b/>
      <sz val="8"/>
      <name val="Arial"/>
      <family val="2"/>
      <charset val="204"/>
    </font>
    <font>
      <i/>
      <sz val="8"/>
      <name val="Arial"/>
      <family val="2"/>
      <charset val="204"/>
    </font>
    <font>
      <b/>
      <sz val="14"/>
      <name val="Arial"/>
      <family val="2"/>
      <charset val="204"/>
    </font>
    <font>
      <b/>
      <sz val="9"/>
      <color rgb="FF000000"/>
      <name val="Arial"/>
      <family val="2"/>
      <charset val="204"/>
    </font>
    <font>
      <i/>
      <sz val="8"/>
      <color rgb="FF000000"/>
      <name val="Arial"/>
      <family val="2"/>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8"/>
      <color rgb="FF22222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FF"/>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77" fillId="0" borderId="0"/>
  </cellStyleXfs>
  <cellXfs count="49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6"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6"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9"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Fill="1" applyBorder="1" applyAlignment="1">
      <alignment horizontal="center" vertical="center" wrapText="1"/>
    </xf>
    <xf numFmtId="0" fontId="41" fillId="0" borderId="0" xfId="2" applyFont="1" applyFill="1"/>
    <xf numFmtId="0" fontId="11" fillId="0" borderId="0" xfId="2" applyFill="1"/>
    <xf numFmtId="0" fontId="41" fillId="0" borderId="0" xfId="2" applyFont="1" applyFill="1" applyAlignment="1">
      <alignment horizontal="right"/>
    </xf>
    <xf numFmtId="0" fontId="41" fillId="0" borderId="24" xfId="2" applyFont="1" applyFill="1" applyBorder="1" applyAlignment="1">
      <alignment horizontal="justify"/>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9" xfId="2" applyFont="1" applyFill="1" applyBorder="1" applyAlignment="1">
      <alignment vertical="center" wrapText="1"/>
    </xf>
    <xf numFmtId="0" fontId="43" fillId="0" borderId="20"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Fill="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Fill="1" applyBorder="1" applyAlignment="1">
      <alignment horizontal="justify"/>
    </xf>
    <xf numFmtId="0" fontId="43" fillId="0" borderId="23" xfId="2" applyFont="1" applyFill="1" applyBorder="1" applyAlignment="1">
      <alignment vertical="top" wrapText="1"/>
    </xf>
    <xf numFmtId="0" fontId="43" fillId="0" borderId="25" xfId="2" applyFont="1" applyFill="1" applyBorder="1" applyAlignment="1">
      <alignment vertical="top" wrapText="1"/>
    </xf>
    <xf numFmtId="0" fontId="43" fillId="0" borderId="25" xfId="2" applyFont="1" applyFill="1" applyBorder="1" applyAlignment="1">
      <alignment horizontal="justify" vertical="top" wrapText="1"/>
    </xf>
    <xf numFmtId="0" fontId="11" fillId="0" borderId="23" xfId="2" applyFont="1" applyFill="1" applyBorder="1" applyAlignment="1">
      <alignment horizontal="justify" vertical="top" wrapText="1"/>
    </xf>
    <xf numFmtId="0" fontId="43" fillId="0" borderId="23" xfId="2" applyFont="1" applyFill="1" applyBorder="1" applyAlignment="1">
      <alignment horizontal="justify" vertical="top" wrapText="1"/>
    </xf>
    <xf numFmtId="0" fontId="43" fillId="0" borderId="24" xfId="2" applyFont="1" applyFill="1" applyBorder="1" applyAlignment="1">
      <alignment vertical="top" wrapText="1"/>
    </xf>
    <xf numFmtId="0" fontId="11" fillId="0" borderId="24" xfId="2" applyFont="1" applyFill="1" applyBorder="1" applyAlignment="1">
      <alignment vertical="top" wrapText="1"/>
    </xf>
    <xf numFmtId="0" fontId="11" fillId="0" borderId="27" xfId="2" applyFont="1" applyFill="1" applyBorder="1" applyAlignment="1">
      <alignment vertical="top" wrapText="1"/>
    </xf>
    <xf numFmtId="0" fontId="11" fillId="0" borderId="25" xfId="2" applyFont="1" applyFill="1" applyBorder="1" applyAlignment="1">
      <alignment vertical="top" wrapText="1"/>
    </xf>
    <xf numFmtId="0" fontId="43" fillId="0" borderId="24" xfId="2" applyFont="1" applyFill="1" applyBorder="1" applyAlignment="1">
      <alignment horizontal="left" vertical="center" wrapText="1"/>
    </xf>
    <xf numFmtId="0" fontId="11" fillId="0" borderId="25" xfId="2" applyFont="1" applyFill="1"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Fill="1" applyBorder="1" applyAlignment="1">
      <alignment horizontal="justify" vertical="center"/>
    </xf>
    <xf numFmtId="4" fontId="7" fillId="0" borderId="1" xfId="1" applyNumberFormat="1" applyFont="1" applyFill="1" applyBorder="1" applyAlignment="1">
      <alignment horizontal="left" vertical="center" wrapText="1"/>
    </xf>
    <xf numFmtId="0" fontId="41" fillId="0" borderId="23" xfId="2" applyFont="1" applyFill="1" applyBorder="1" applyAlignment="1">
      <alignment horizontal="center" vertical="center" wrapText="1"/>
    </xf>
    <xf numFmtId="0" fontId="41" fillId="0" borderId="23" xfId="2" applyFont="1" applyFill="1" applyBorder="1" applyAlignment="1">
      <alignment horizontal="center" vertical="center"/>
    </xf>
    <xf numFmtId="0" fontId="41" fillId="0" borderId="26" xfId="2" applyFont="1" applyFill="1" applyBorder="1" applyAlignment="1">
      <alignment horizontal="center" vertical="center" wrapText="1"/>
    </xf>
    <xf numFmtId="0" fontId="41" fillId="0" borderId="28" xfId="2" applyFont="1" applyFill="1" applyBorder="1" applyAlignment="1">
      <alignment horizontal="center" vertical="center" wrapText="1"/>
    </xf>
    <xf numFmtId="0" fontId="43" fillId="0" borderId="1"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169" fontId="11" fillId="0" borderId="1" xfId="0" applyNumberFormat="1" applyFont="1" applyFill="1" applyBorder="1" applyAlignment="1">
      <alignment horizontal="center" vertical="center"/>
    </xf>
    <xf numFmtId="0" fontId="7" fillId="0" borderId="1" xfId="1" applyFont="1" applyBorder="1" applyAlignment="1">
      <alignment horizontal="left" vertical="center"/>
    </xf>
    <xf numFmtId="0" fontId="62" fillId="0" borderId="0" xfId="0" applyFont="1" applyAlignment="1">
      <alignment vertical="center"/>
    </xf>
    <xf numFmtId="0" fontId="37" fillId="0" borderId="1" xfId="0" applyFont="1" applyBorder="1" applyAlignment="1">
      <alignment vertical="top" wrapText="1"/>
    </xf>
    <xf numFmtId="167" fontId="37"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0" fontId="63" fillId="0" borderId="0" xfId="67"/>
    <xf numFmtId="0" fontId="62" fillId="0" borderId="1" xfId="0" applyFont="1" applyBorder="1" applyAlignment="1">
      <alignment vertical="center" wrapText="1"/>
    </xf>
    <xf numFmtId="168" fontId="11" fillId="0" borderId="1" xfId="2" applyNumberFormat="1" applyFont="1" applyFill="1" applyBorder="1" applyAlignment="1">
      <alignment horizontal="center" vertical="center" wrapText="1"/>
    </xf>
    <xf numFmtId="0" fontId="46" fillId="0" borderId="1" xfId="45" applyFont="1" applyFill="1" applyBorder="1" applyAlignment="1">
      <alignment horizontal="left" wrapText="1"/>
    </xf>
    <xf numFmtId="0" fontId="36" fillId="0" borderId="1" xfId="49" applyFont="1" applyFill="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7" fillId="0" borderId="0" xfId="1" applyFont="1" applyAlignment="1">
      <alignment vertical="center"/>
    </xf>
    <xf numFmtId="0" fontId="5" fillId="0" borderId="1" xfId="1" applyFont="1" applyBorder="1" applyAlignment="1">
      <alignment horizontal="left" vertical="center" wrapText="1"/>
    </xf>
    <xf numFmtId="169" fontId="11" fillId="0" borderId="4" xfId="0" applyNumberFormat="1" applyFont="1" applyFill="1" applyBorder="1" applyAlignment="1">
      <alignment horizontal="center" vertical="center"/>
    </xf>
    <xf numFmtId="169" fontId="11" fillId="0" borderId="0" xfId="0" applyNumberFormat="1" applyFont="1" applyFill="1" applyBorder="1" applyAlignment="1">
      <alignment horizontal="center" vertical="center"/>
    </xf>
    <xf numFmtId="169" fontId="11" fillId="0" borderId="9" xfId="0" applyNumberFormat="1"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65" fillId="0" borderId="0" xfId="2" applyFont="1" applyFill="1" applyAlignment="1">
      <alignment horizontal="right"/>
    </xf>
    <xf numFmtId="0" fontId="43" fillId="0" borderId="1" xfId="2" applyNumberFormat="1" applyFont="1" applyFill="1" applyBorder="1" applyAlignment="1">
      <alignment horizontal="center" vertical="center" wrapText="1"/>
    </xf>
    <xf numFmtId="0" fontId="41" fillId="0" borderId="23"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66" fillId="0" borderId="0" xfId="0" applyNumberFormat="1" applyFont="1" applyFill="1" applyBorder="1" applyAlignment="1" applyProtection="1">
      <alignment horizontal="right"/>
    </xf>
    <xf numFmtId="49" fontId="67"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0" xfId="0" applyNumberFormat="1" applyFont="1" applyFill="1" applyBorder="1" applyAlignment="1" applyProtection="1"/>
    <xf numFmtId="0" fontId="66" fillId="0" borderId="0" xfId="0" applyNumberFormat="1" applyFont="1" applyFill="1" applyBorder="1" applyAlignment="1" applyProtection="1"/>
    <xf numFmtId="49" fontId="68" fillId="0" borderId="0" xfId="0" applyNumberFormat="1" applyFont="1" applyFill="1" applyBorder="1" applyAlignment="1" applyProtection="1">
      <alignment vertical="top"/>
    </xf>
    <xf numFmtId="49" fontId="67" fillId="0" borderId="0" xfId="0" applyNumberFormat="1" applyFont="1" applyFill="1" applyBorder="1" applyAlignment="1" applyProtection="1">
      <alignment wrapText="1"/>
    </xf>
    <xf numFmtId="49" fontId="67" fillId="0" borderId="19" xfId="0" applyNumberFormat="1" applyFont="1" applyFill="1" applyBorder="1" applyAlignment="1" applyProtection="1"/>
    <xf numFmtId="0" fontId="67" fillId="0" borderId="19" xfId="0" applyNumberFormat="1" applyFont="1" applyFill="1" applyBorder="1" applyAlignment="1" applyProtection="1"/>
    <xf numFmtId="49" fontId="67" fillId="0" borderId="19" xfId="0" applyNumberFormat="1" applyFont="1" applyFill="1" applyBorder="1" applyAlignment="1" applyProtection="1">
      <alignment horizontal="right"/>
    </xf>
    <xf numFmtId="49" fontId="66" fillId="0" borderId="0" xfId="0" applyNumberFormat="1" applyFont="1" applyFill="1" applyBorder="1" applyAlignment="1" applyProtection="1">
      <alignment vertical="top"/>
    </xf>
    <xf numFmtId="49" fontId="67" fillId="0" borderId="0" xfId="0" applyNumberFormat="1" applyFont="1" applyFill="1" applyBorder="1" applyAlignment="1" applyProtection="1">
      <alignment horizontal="right"/>
    </xf>
    <xf numFmtId="49" fontId="69" fillId="0" borderId="0" xfId="0" applyNumberFormat="1" applyFont="1" applyFill="1" applyBorder="1" applyAlignment="1" applyProtection="1">
      <alignment horizontal="center"/>
    </xf>
    <xf numFmtId="49" fontId="66" fillId="0" borderId="0" xfId="0" applyNumberFormat="1" applyFont="1" applyFill="1" applyBorder="1" applyAlignment="1" applyProtection="1">
      <alignment horizontal="left" vertical="top"/>
    </xf>
    <xf numFmtId="49" fontId="66" fillId="0" borderId="30" xfId="0" applyNumberFormat="1" applyFont="1" applyFill="1" applyBorder="1" applyAlignment="1" applyProtection="1"/>
    <xf numFmtId="49" fontId="66" fillId="0" borderId="0" xfId="0" applyNumberFormat="1" applyFont="1" applyFill="1" applyBorder="1" applyAlignment="1" applyProtection="1">
      <alignment horizontal="left"/>
    </xf>
    <xf numFmtId="49" fontId="70" fillId="0" borderId="0" xfId="0" applyNumberFormat="1" applyFont="1" applyFill="1" applyBorder="1" applyAlignment="1" applyProtection="1">
      <alignment horizontal="center" vertical="top"/>
    </xf>
    <xf numFmtId="49" fontId="71" fillId="0" borderId="0" xfId="0" applyNumberFormat="1" applyFont="1" applyFill="1" applyBorder="1" applyAlignment="1" applyProtection="1">
      <alignment horizontal="center"/>
    </xf>
    <xf numFmtId="49" fontId="67" fillId="0" borderId="19" xfId="0" applyNumberFormat="1" applyFont="1" applyFill="1" applyBorder="1" applyAlignment="1" applyProtection="1">
      <alignment horizontal="center"/>
    </xf>
    <xf numFmtId="49" fontId="66" fillId="0" borderId="0" xfId="0" applyNumberFormat="1" applyFont="1" applyFill="1" applyBorder="1" applyAlignment="1" applyProtection="1">
      <alignment wrapText="1"/>
    </xf>
    <xf numFmtId="49" fontId="70" fillId="0" borderId="0" xfId="0" applyNumberFormat="1" applyFont="1" applyFill="1" applyBorder="1" applyAlignment="1" applyProtection="1"/>
    <xf numFmtId="49" fontId="67" fillId="0" borderId="0" xfId="0" applyNumberFormat="1" applyFont="1" applyFill="1" applyBorder="1" applyAlignment="1" applyProtection="1">
      <alignment horizontal="right" vertical="top"/>
    </xf>
    <xf numFmtId="49" fontId="70" fillId="0" borderId="0" xfId="0" applyNumberFormat="1" applyFont="1" applyFill="1" applyBorder="1" applyAlignment="1" applyProtection="1">
      <alignment horizontal="center"/>
    </xf>
    <xf numFmtId="49" fontId="69" fillId="0" borderId="0" xfId="0" applyNumberFormat="1" applyFont="1" applyFill="1" applyBorder="1" applyAlignment="1" applyProtection="1">
      <alignment horizontal="left"/>
    </xf>
    <xf numFmtId="49" fontId="66" fillId="0" borderId="19" xfId="0" applyNumberFormat="1" applyFont="1" applyFill="1" applyBorder="1" applyAlignment="1" applyProtection="1"/>
    <xf numFmtId="49" fontId="66" fillId="0" borderId="19" xfId="0" applyNumberFormat="1" applyFont="1" applyFill="1" applyBorder="1" applyAlignment="1" applyProtection="1">
      <alignment horizontal="center"/>
    </xf>
    <xf numFmtId="49" fontId="66"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center"/>
    </xf>
    <xf numFmtId="2" fontId="66" fillId="0" borderId="19" xfId="0" applyNumberFormat="1" applyFont="1" applyFill="1" applyBorder="1" applyAlignment="1" applyProtection="1"/>
    <xf numFmtId="0" fontId="66"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2" fontId="66" fillId="0" borderId="0" xfId="0" applyNumberFormat="1" applyFont="1" applyFill="1" applyBorder="1" applyAlignment="1" applyProtection="1"/>
    <xf numFmtId="0" fontId="69" fillId="0" borderId="0" xfId="0" applyNumberFormat="1" applyFont="1" applyFill="1" applyBorder="1" applyAlignment="1" applyProtection="1"/>
    <xf numFmtId="49" fontId="66" fillId="0" borderId="19" xfId="0" applyNumberFormat="1" applyFont="1" applyFill="1" applyBorder="1" applyAlignment="1" applyProtection="1">
      <alignment horizontal="right"/>
    </xf>
    <xf numFmtId="49" fontId="67" fillId="0" borderId="30" xfId="0" applyNumberFormat="1" applyFont="1" applyFill="1" applyBorder="1" applyAlignment="1" applyProtection="1">
      <alignment horizontal="right"/>
    </xf>
    <xf numFmtId="49" fontId="67" fillId="0" borderId="0" xfId="0" applyNumberFormat="1" applyFont="1" applyFill="1" applyBorder="1" applyAlignment="1" applyProtection="1">
      <alignment vertical="center"/>
    </xf>
    <xf numFmtId="0" fontId="67" fillId="0" borderId="32" xfId="0" applyNumberFormat="1" applyFont="1" applyFill="1" applyBorder="1" applyAlignment="1" applyProtection="1">
      <alignment horizontal="center" vertical="center" wrapText="1"/>
    </xf>
    <xf numFmtId="49" fontId="67" fillId="0" borderId="32" xfId="0" applyNumberFormat="1" applyFont="1" applyFill="1" applyBorder="1" applyAlignment="1" applyProtection="1">
      <alignment horizontal="center" vertical="center"/>
    </xf>
    <xf numFmtId="0" fontId="67" fillId="0" borderId="32" xfId="0" applyNumberFormat="1" applyFont="1" applyFill="1" applyBorder="1" applyAlignment="1" applyProtection="1">
      <alignment horizontal="center" vertical="center"/>
    </xf>
    <xf numFmtId="49" fontId="68" fillId="0" borderId="35" xfId="0" applyNumberFormat="1" applyFont="1" applyFill="1" applyBorder="1" applyAlignment="1" applyProtection="1">
      <alignment horizontal="center" vertical="top" wrapText="1"/>
    </xf>
    <xf numFmtId="49" fontId="68" fillId="0" borderId="31" xfId="0" applyNumberFormat="1" applyFont="1" applyFill="1" applyBorder="1" applyAlignment="1" applyProtection="1">
      <alignment horizontal="left" vertical="top" wrapText="1"/>
    </xf>
    <xf numFmtId="49" fontId="68" fillId="0" borderId="31" xfId="0" applyNumberFormat="1" applyFont="1" applyFill="1" applyBorder="1" applyAlignment="1" applyProtection="1">
      <alignment horizontal="center" vertical="top" wrapText="1"/>
    </xf>
    <xf numFmtId="0" fontId="68" fillId="0" borderId="31" xfId="0" applyNumberFormat="1" applyFont="1" applyFill="1" applyBorder="1" applyAlignment="1" applyProtection="1">
      <alignment horizontal="center" vertical="top" wrapText="1"/>
    </xf>
    <xf numFmtId="1" fontId="68" fillId="0" borderId="31" xfId="0" applyNumberFormat="1" applyFont="1" applyFill="1" applyBorder="1" applyAlignment="1" applyProtection="1">
      <alignment horizontal="center" vertical="top" wrapText="1"/>
    </xf>
    <xf numFmtId="0" fontId="68" fillId="0" borderId="31" xfId="0" applyNumberFormat="1" applyFont="1" applyFill="1" applyBorder="1" applyAlignment="1" applyProtection="1">
      <alignment horizontal="right" vertical="top" wrapText="1"/>
    </xf>
    <xf numFmtId="0" fontId="68" fillId="0" borderId="36" xfId="0" applyNumberFormat="1" applyFont="1" applyFill="1" applyBorder="1" applyAlignment="1" applyProtection="1">
      <alignment horizontal="right" vertical="top" wrapText="1"/>
    </xf>
    <xf numFmtId="49" fontId="67" fillId="0" borderId="5" xfId="0" applyNumberFormat="1" applyFont="1" applyFill="1" applyBorder="1" applyAlignment="1" applyProtection="1">
      <alignment horizontal="center" vertical="center" wrapText="1"/>
    </xf>
    <xf numFmtId="49" fontId="67" fillId="0" borderId="0" xfId="0" applyNumberFormat="1" applyFont="1" applyFill="1" applyBorder="1" applyAlignment="1" applyProtection="1">
      <alignment horizontal="right" vertical="top" wrapText="1"/>
    </xf>
    <xf numFmtId="49" fontId="67"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center" vertical="top" wrapText="1"/>
    </xf>
    <xf numFmtId="2"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4" fontId="67" fillId="0" borderId="37" xfId="0" applyNumberFormat="1" applyFont="1" applyFill="1" applyBorder="1" applyAlignment="1" applyProtection="1">
      <alignment horizontal="right" vertical="top" wrapText="1"/>
    </xf>
    <xf numFmtId="0" fontId="67" fillId="0" borderId="37" xfId="0" applyNumberFormat="1" applyFont="1" applyFill="1" applyBorder="1" applyAlignment="1" applyProtection="1">
      <alignment horizontal="right" vertical="top" wrapText="1"/>
    </xf>
    <xf numFmtId="2" fontId="67" fillId="0" borderId="37" xfId="0" applyNumberFormat="1" applyFont="1" applyFill="1" applyBorder="1" applyAlignment="1" applyProtection="1">
      <alignment horizontal="right" vertical="top" wrapText="1"/>
    </xf>
    <xf numFmtId="49" fontId="67" fillId="0" borderId="5" xfId="0" applyNumberFormat="1" applyFont="1" applyFill="1" applyBorder="1" applyAlignment="1" applyProtection="1">
      <alignment horizontal="right" vertical="top" wrapText="1"/>
    </xf>
    <xf numFmtId="1" fontId="67"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right" vertical="top" wrapText="1"/>
    </xf>
    <xf numFmtId="170" fontId="67" fillId="0" borderId="0" xfId="0" applyNumberFormat="1" applyFont="1" applyFill="1" applyBorder="1" applyAlignment="1" applyProtection="1">
      <alignment horizontal="center" vertical="top" wrapText="1"/>
    </xf>
    <xf numFmtId="49" fontId="67" fillId="0" borderId="31" xfId="0" applyNumberFormat="1" applyFont="1" applyFill="1" applyBorder="1" applyAlignment="1" applyProtection="1">
      <alignment horizontal="center" vertical="top" wrapText="1"/>
    </xf>
    <xf numFmtId="0" fontId="67" fillId="0" borderId="31" xfId="0" applyNumberFormat="1" applyFont="1" applyFill="1" applyBorder="1" applyAlignment="1" applyProtection="1">
      <alignment horizontal="center" vertical="top" wrapText="1"/>
    </xf>
    <xf numFmtId="2" fontId="67" fillId="0" borderId="31" xfId="0" applyNumberFormat="1" applyFont="1" applyFill="1" applyBorder="1" applyAlignment="1" applyProtection="1">
      <alignment horizontal="right" vertical="top" wrapText="1"/>
    </xf>
    <xf numFmtId="4" fontId="67" fillId="0" borderId="31" xfId="0" applyNumberFormat="1" applyFont="1" applyFill="1" applyBorder="1" applyAlignment="1" applyProtection="1">
      <alignment horizontal="right" vertical="top" wrapText="1"/>
    </xf>
    <xf numFmtId="0" fontId="67" fillId="0" borderId="36" xfId="0" applyNumberFormat="1" applyFont="1" applyFill="1" applyBorder="1" applyAlignment="1" applyProtection="1">
      <alignment horizontal="right" vertical="top" wrapText="1"/>
    </xf>
    <xf numFmtId="49" fontId="68" fillId="0" borderId="5" xfId="0" applyNumberFormat="1" applyFont="1" applyFill="1" applyBorder="1" applyAlignment="1" applyProtection="1">
      <alignment horizontal="center" vertical="top" wrapText="1"/>
    </xf>
    <xf numFmtId="49" fontId="68" fillId="0" borderId="0" xfId="0" applyNumberFormat="1" applyFont="1" applyFill="1" applyBorder="1" applyAlignment="1" applyProtection="1">
      <alignment horizontal="left" vertical="top" wrapText="1"/>
    </xf>
    <xf numFmtId="4" fontId="68" fillId="0" borderId="31" xfId="0" applyNumberFormat="1" applyFont="1" applyFill="1" applyBorder="1" applyAlignment="1" applyProtection="1">
      <alignment horizontal="right" vertical="top" wrapText="1"/>
    </xf>
    <xf numFmtId="2" fontId="68" fillId="0" borderId="31" xfId="0" applyNumberFormat="1" applyFont="1" applyFill="1" applyBorder="1" applyAlignment="1" applyProtection="1">
      <alignment horizontal="right" vertical="top" wrapText="1"/>
    </xf>
    <xf numFmtId="4" fontId="67" fillId="0" borderId="0" xfId="0" applyNumberFormat="1" applyFont="1" applyFill="1" applyBorder="1" applyAlignment="1" applyProtection="1">
      <alignment horizontal="right" vertical="top" wrapText="1"/>
    </xf>
    <xf numFmtId="170" fontId="68" fillId="0" borderId="31" xfId="0" applyNumberFormat="1" applyFont="1" applyFill="1" applyBorder="1" applyAlignment="1" applyProtection="1">
      <alignment horizontal="center" vertical="top" wrapText="1"/>
    </xf>
    <xf numFmtId="2" fontId="68" fillId="0" borderId="31" xfId="0" applyNumberFormat="1" applyFont="1" applyFill="1" applyBorder="1" applyAlignment="1" applyProtection="1">
      <alignment horizontal="center" vertical="top" wrapText="1"/>
    </xf>
    <xf numFmtId="49" fontId="67" fillId="0" borderId="35" xfId="0" applyNumberFormat="1" applyFont="1" applyFill="1" applyBorder="1" applyAlignment="1" applyProtection="1"/>
    <xf numFmtId="49" fontId="68" fillId="0" borderId="31" xfId="0" applyNumberFormat="1" applyFont="1" applyFill="1" applyBorder="1" applyAlignment="1" applyProtection="1">
      <alignment horizontal="right" vertical="top" wrapText="1"/>
    </xf>
    <xf numFmtId="0" fontId="68" fillId="0" borderId="31" xfId="0" applyNumberFormat="1" applyFont="1" applyFill="1" applyBorder="1" applyAlignment="1" applyProtection="1">
      <alignment horizontal="right" vertical="top"/>
    </xf>
    <xf numFmtId="0" fontId="68" fillId="0" borderId="31" xfId="0" applyNumberFormat="1" applyFont="1" applyFill="1" applyBorder="1" applyAlignment="1" applyProtection="1">
      <alignment horizontal="center" vertical="top"/>
    </xf>
    <xf numFmtId="0" fontId="68" fillId="0" borderId="36" xfId="0" applyNumberFormat="1" applyFont="1" applyFill="1" applyBorder="1" applyAlignment="1" applyProtection="1">
      <alignment horizontal="right" vertical="top"/>
    </xf>
    <xf numFmtId="49" fontId="67" fillId="0" borderId="5" xfId="0" applyNumberFormat="1" applyFont="1" applyFill="1" applyBorder="1" applyAlignment="1" applyProtection="1"/>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4" fontId="67" fillId="0" borderId="37"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right" vertical="top"/>
    </xf>
    <xf numFmtId="0" fontId="67" fillId="0" borderId="37"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2" fontId="67" fillId="0" borderId="0" xfId="0" applyNumberFormat="1" applyFont="1" applyFill="1" applyBorder="1" applyAlignment="1" applyProtection="1">
      <alignment horizontal="right" vertical="top"/>
    </xf>
    <xf numFmtId="49" fontId="68" fillId="0" borderId="0" xfId="0" applyNumberFormat="1" applyFont="1" applyFill="1" applyBorder="1" applyAlignment="1" applyProtection="1">
      <alignment horizontal="right" vertical="top" wrapText="1"/>
    </xf>
    <xf numFmtId="4" fontId="68" fillId="0" borderId="0" xfId="0" applyNumberFormat="1" applyFont="1" applyFill="1" applyBorder="1" applyAlignment="1" applyProtection="1">
      <alignment horizontal="right" vertical="top"/>
    </xf>
    <xf numFmtId="0" fontId="68" fillId="0" borderId="0" xfId="0" applyNumberFormat="1" applyFont="1" applyFill="1" applyBorder="1" applyAlignment="1" applyProtection="1">
      <alignment horizontal="center" vertical="top"/>
    </xf>
    <xf numFmtId="4" fontId="68" fillId="0" borderId="37" xfId="0" applyNumberFormat="1" applyFont="1" applyFill="1" applyBorder="1" applyAlignment="1" applyProtection="1">
      <alignment horizontal="right" vertical="top"/>
    </xf>
    <xf numFmtId="0" fontId="67" fillId="0" borderId="31" xfId="0" applyNumberFormat="1" applyFont="1" applyFill="1" applyBorder="1" applyAlignment="1" applyProtection="1"/>
    <xf numFmtId="0" fontId="67" fillId="0" borderId="0" xfId="0" applyNumberFormat="1" applyFont="1" applyFill="1" applyBorder="1" applyAlignment="1" applyProtection="1"/>
    <xf numFmtId="0" fontId="67" fillId="0" borderId="0" xfId="0" applyNumberFormat="1" applyFont="1" applyFill="1" applyBorder="1" applyAlignment="1" applyProtection="1">
      <alignment horizontal="right"/>
    </xf>
    <xf numFmtId="0" fontId="70" fillId="0" borderId="0" xfId="0" applyNumberFormat="1" applyFont="1" applyFill="1" applyBorder="1" applyAlignment="1" applyProtection="1">
      <alignment horizontal="center" vertical="center"/>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57"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2" fillId="0" borderId="0" xfId="50" applyFont="1" applyAlignment="1" applyProtection="1">
      <alignment horizontal="center"/>
    </xf>
    <xf numFmtId="0" fontId="55" fillId="0" borderId="32" xfId="50" applyFont="1" applyBorder="1" applyAlignment="1" applyProtection="1">
      <alignment horizontal="center" vertical="center" wrapText="1"/>
    </xf>
    <xf numFmtId="0" fontId="55" fillId="0" borderId="32" xfId="50" applyFont="1" applyBorder="1" applyAlignment="1" applyProtection="1">
      <alignment horizontal="center" vertical="center"/>
    </xf>
    <xf numFmtId="0" fontId="74" fillId="0" borderId="0" xfId="50" applyFont="1" applyProtection="1"/>
    <xf numFmtId="0" fontId="1" fillId="0" borderId="0" xfId="50" applyAlignment="1" applyProtection="1"/>
    <xf numFmtId="0" fontId="54" fillId="0" borderId="0" xfId="50" applyFont="1" applyProtection="1"/>
    <xf numFmtId="0" fontId="53" fillId="0" borderId="32" xfId="50" applyFont="1" applyBorder="1" applyAlignment="1" applyProtection="1">
      <alignment vertical="center" wrapText="1"/>
    </xf>
    <xf numFmtId="171" fontId="53" fillId="0" borderId="32" xfId="50" applyNumberFormat="1" applyFont="1" applyFill="1" applyBorder="1" applyAlignment="1" applyProtection="1">
      <alignment horizontal="center" vertical="center"/>
    </xf>
    <xf numFmtId="0" fontId="0" fillId="0" borderId="0" xfId="0" applyProtection="1"/>
    <xf numFmtId="3" fontId="53" fillId="0" borderId="32" xfId="50" applyNumberFormat="1" applyFont="1" applyFill="1" applyBorder="1" applyAlignment="1" applyProtection="1">
      <alignment horizontal="center" vertical="center"/>
    </xf>
    <xf numFmtId="9" fontId="53" fillId="0" borderId="32" xfId="50" applyNumberFormat="1" applyFont="1" applyFill="1" applyBorder="1" applyAlignment="1" applyProtection="1">
      <alignment horizontal="center" vertical="center"/>
    </xf>
    <xf numFmtId="172" fontId="53" fillId="0" borderId="32" xfId="50" applyNumberFormat="1" applyFont="1" applyFill="1" applyBorder="1" applyAlignment="1" applyProtection="1">
      <alignment horizontal="center" vertical="center"/>
    </xf>
    <xf numFmtId="9" fontId="0" fillId="0" borderId="0" xfId="68" applyFont="1" applyProtection="1"/>
    <xf numFmtId="0" fontId="53" fillId="0" borderId="0" xfId="50" applyFont="1" applyBorder="1" applyAlignment="1" applyProtection="1">
      <alignment vertical="center" wrapText="1"/>
    </xf>
    <xf numFmtId="172" fontId="53" fillId="0" borderId="0" xfId="50" applyNumberFormat="1" applyFont="1" applyFill="1" applyBorder="1" applyAlignment="1" applyProtection="1">
      <alignment horizontal="center" vertical="center"/>
    </xf>
    <xf numFmtId="0" fontId="53" fillId="0" borderId="0" xfId="50" applyFont="1" applyBorder="1" applyProtection="1"/>
    <xf numFmtId="0" fontId="1" fillId="0" borderId="0" xfId="50" applyBorder="1" applyProtection="1"/>
    <xf numFmtId="0" fontId="55" fillId="25" borderId="32" xfId="50" applyFont="1" applyFill="1" applyBorder="1" applyAlignment="1" applyProtection="1">
      <alignment horizontal="left" vertical="center" wrapText="1"/>
    </xf>
    <xf numFmtId="0" fontId="55" fillId="25" borderId="32" xfId="50" applyFont="1" applyFill="1" applyBorder="1" applyAlignment="1" applyProtection="1">
      <alignment horizontal="center" vertical="center"/>
    </xf>
    <xf numFmtId="168" fontId="53" fillId="0" borderId="32" xfId="50" applyNumberFormat="1" applyFont="1" applyFill="1" applyBorder="1" applyAlignment="1" applyProtection="1">
      <alignment horizontal="center" vertical="center"/>
    </xf>
    <xf numFmtId="0" fontId="53" fillId="0" borderId="0" xfId="50" applyFont="1" applyBorder="1" applyAlignment="1" applyProtection="1">
      <alignment vertical="center"/>
    </xf>
    <xf numFmtId="0" fontId="53" fillId="0" borderId="0" xfId="50" applyFont="1" applyBorder="1" applyAlignment="1" applyProtection="1"/>
    <xf numFmtId="0" fontId="54" fillId="0" borderId="0" xfId="50" applyFont="1" applyBorder="1" applyProtection="1"/>
    <xf numFmtId="0" fontId="55" fillId="25" borderId="38" xfId="50" applyFont="1" applyFill="1" applyBorder="1" applyAlignment="1" applyProtection="1">
      <alignment horizontal="left" vertical="center" wrapText="1"/>
    </xf>
    <xf numFmtId="0" fontId="55" fillId="25" borderId="38" xfId="50" applyFont="1" applyFill="1" applyBorder="1" applyAlignment="1" applyProtection="1">
      <alignment horizontal="center" vertical="center"/>
    </xf>
    <xf numFmtId="0" fontId="55" fillId="26" borderId="32" xfId="50" applyFont="1" applyFill="1" applyBorder="1" applyAlignment="1" applyProtection="1">
      <alignment horizontal="left" vertical="center"/>
    </xf>
    <xf numFmtId="0" fontId="53" fillId="26" borderId="32" xfId="50" applyFont="1" applyFill="1" applyBorder="1" applyAlignment="1" applyProtection="1">
      <alignment horizontal="center" vertical="center"/>
    </xf>
    <xf numFmtId="171" fontId="55" fillId="0" borderId="32" xfId="50" applyNumberFormat="1" applyFont="1" applyFill="1" applyBorder="1" applyAlignment="1" applyProtection="1">
      <alignment horizontal="center" vertical="center"/>
    </xf>
    <xf numFmtId="171" fontId="55" fillId="26" borderId="32"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6" borderId="0" xfId="50" applyFont="1" applyFill="1" applyProtection="1"/>
    <xf numFmtId="0" fontId="55" fillId="0" borderId="32" xfId="50" applyFont="1" applyBorder="1" applyAlignment="1" applyProtection="1">
      <alignment vertical="center" wrapText="1"/>
    </xf>
    <xf numFmtId="0" fontId="2" fillId="0" borderId="0" xfId="50" applyFont="1" applyProtection="1"/>
    <xf numFmtId="0" fontId="55" fillId="0" borderId="33" xfId="50" applyFont="1" applyBorder="1" applyAlignment="1" applyProtection="1">
      <alignment vertical="center" wrapText="1"/>
    </xf>
    <xf numFmtId="171" fontId="55" fillId="0" borderId="34" xfId="50" applyNumberFormat="1" applyFont="1" applyFill="1" applyBorder="1" applyAlignment="1" applyProtection="1">
      <alignment horizontal="center" vertical="center"/>
    </xf>
    <xf numFmtId="0" fontId="53" fillId="0" borderId="0" xfId="50" applyFont="1" applyAlignment="1" applyProtection="1">
      <alignment vertical="center" wrapText="1"/>
    </xf>
    <xf numFmtId="0" fontId="53" fillId="0" borderId="0" xfId="50" applyFont="1" applyAlignment="1" applyProtection="1">
      <alignment vertical="center"/>
    </xf>
    <xf numFmtId="0" fontId="53" fillId="0" borderId="0" xfId="50" applyFont="1" applyProtection="1"/>
    <xf numFmtId="0" fontId="53" fillId="0" borderId="0" xfId="50" applyFont="1" applyAlignment="1" applyProtection="1"/>
    <xf numFmtId="0" fontId="38" fillId="0" borderId="0" xfId="50" applyFont="1" applyProtection="1"/>
    <xf numFmtId="0" fontId="53" fillId="0" borderId="32" xfId="50" applyFont="1" applyFill="1" applyBorder="1" applyAlignment="1" applyProtection="1">
      <alignment horizontal="center" vertical="center"/>
    </xf>
    <xf numFmtId="0" fontId="1" fillId="0" borderId="0" xfId="50" applyAlignment="1" applyProtection="1">
      <alignment vertical="center"/>
    </xf>
    <xf numFmtId="171" fontId="53" fillId="26" borderId="32" xfId="50" applyNumberFormat="1" applyFont="1" applyFill="1" applyBorder="1" applyAlignment="1" applyProtection="1">
      <alignment horizontal="center" vertical="center"/>
    </xf>
    <xf numFmtId="171" fontId="54" fillId="0" borderId="32" xfId="50" applyNumberFormat="1" applyFont="1" applyBorder="1" applyAlignment="1" applyProtection="1">
      <alignment vertical="center"/>
    </xf>
    <xf numFmtId="171" fontId="1" fillId="0" borderId="32" xfId="50" applyNumberFormat="1" applyFont="1" applyBorder="1" applyAlignment="1" applyProtection="1">
      <alignment vertical="center"/>
    </xf>
    <xf numFmtId="0" fontId="55" fillId="0" borderId="0" xfId="50" applyFont="1" applyBorder="1" applyAlignment="1" applyProtection="1">
      <alignment vertical="center" wrapText="1"/>
    </xf>
    <xf numFmtId="3" fontId="55"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5" fillId="25" borderId="32" xfId="50" applyFont="1" applyFill="1" applyBorder="1" applyAlignment="1" applyProtection="1">
      <alignment vertical="center" wrapText="1"/>
    </xf>
    <xf numFmtId="3" fontId="55" fillId="25" borderId="32" xfId="50" applyNumberFormat="1" applyFont="1" applyFill="1" applyBorder="1" applyAlignment="1" applyProtection="1">
      <alignment horizontal="center" vertical="center" wrapText="1"/>
    </xf>
    <xf numFmtId="0" fontId="55" fillId="0" borderId="0" xfId="50" applyFont="1" applyFill="1" applyBorder="1" applyAlignment="1" applyProtection="1">
      <alignment horizontal="center" vertical="center"/>
    </xf>
    <xf numFmtId="0" fontId="56" fillId="0" borderId="0" xfId="50" applyFont="1" applyBorder="1" applyAlignment="1" applyProtection="1">
      <alignment vertical="center"/>
    </xf>
    <xf numFmtId="0" fontId="55" fillId="0" borderId="32" xfId="50" applyFont="1" applyBorder="1" applyAlignment="1" applyProtection="1">
      <alignment horizontal="left" vertical="center" wrapText="1"/>
    </xf>
    <xf numFmtId="0" fontId="38" fillId="0" borderId="0" xfId="50" applyFont="1" applyBorder="1" applyAlignment="1" applyProtection="1">
      <alignment vertical="center"/>
    </xf>
    <xf numFmtId="0" fontId="54" fillId="0" borderId="0" xfId="50" applyFont="1" applyBorder="1" applyAlignment="1" applyProtection="1">
      <alignment vertical="center"/>
    </xf>
    <xf numFmtId="0" fontId="38" fillId="0" borderId="0" xfId="50" applyFont="1" applyAlignment="1" applyProtection="1">
      <alignment wrapText="1"/>
    </xf>
    <xf numFmtId="49" fontId="54" fillId="0" borderId="0" xfId="50" applyNumberFormat="1" applyFont="1" applyProtection="1"/>
    <xf numFmtId="0" fontId="76" fillId="0" borderId="0" xfId="50" applyFont="1" applyAlignment="1" applyProtection="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8" fillId="0" borderId="0" xfId="1" applyFont="1" applyAlignment="1">
      <alignment horizontal="right" vertical="center"/>
    </xf>
    <xf numFmtId="0" fontId="10"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53" fillId="0" borderId="0" xfId="50" applyNumberFormat="1" applyFont="1" applyAlignment="1" applyProtection="1">
      <alignment horizontal="left" vertical="center" wrapText="1"/>
    </xf>
    <xf numFmtId="0" fontId="53"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55" fillId="25" borderId="38" xfId="50" applyFont="1" applyFill="1" applyBorder="1" applyAlignment="1" applyProtection="1">
      <alignment horizontal="left" vertical="center" wrapText="1"/>
    </xf>
    <xf numFmtId="0" fontId="55" fillId="25" borderId="2" xfId="50" applyFont="1" applyFill="1" applyBorder="1" applyAlignment="1" applyProtection="1">
      <alignment horizontal="left" vertical="center" wrapText="1"/>
    </xf>
    <xf numFmtId="0" fontId="55" fillId="25" borderId="38" xfId="50" applyFont="1" applyFill="1" applyBorder="1" applyAlignment="1" applyProtection="1">
      <alignment horizontal="center" vertical="center"/>
    </xf>
    <xf numFmtId="0" fontId="55" fillId="25" borderId="2" xfId="50" applyFont="1" applyFill="1" applyBorder="1" applyAlignment="1" applyProtection="1">
      <alignment horizontal="center" vertical="center"/>
    </xf>
    <xf numFmtId="0" fontId="55" fillId="25" borderId="32"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0" fillId="0" borderId="0" xfId="1" applyFont="1" applyAlignment="1">
      <alignment vertical="center"/>
    </xf>
    <xf numFmtId="0" fontId="7"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9"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20" xfId="2" applyFont="1" applyFill="1" applyBorder="1" applyAlignment="1">
      <alignment horizontal="center" vertical="center" wrapText="1"/>
    </xf>
    <xf numFmtId="0" fontId="8" fillId="0" borderId="0" xfId="1" applyFont="1" applyAlignment="1">
      <alignment vertical="center"/>
    </xf>
    <xf numFmtId="0" fontId="8" fillId="0" borderId="0" xfId="1" applyFont="1" applyAlignment="1">
      <alignment horizontal="left" vertical="center"/>
    </xf>
    <xf numFmtId="0" fontId="0" fillId="0" borderId="0" xfId="0" applyAlignment="1">
      <alignment horizontal="left" vertical="center"/>
    </xf>
    <xf numFmtId="0" fontId="11" fillId="0" borderId="0" xfId="2" applyFont="1" applyFill="1" applyAlignment="1">
      <alignment horizontal="center"/>
    </xf>
    <xf numFmtId="0" fontId="43" fillId="0" borderId="9"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8"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1" xfId="52" applyFont="1" applyFill="1" applyBorder="1" applyAlignment="1">
      <alignment horizontal="center" vertical="center" wrapText="1"/>
    </xf>
    <xf numFmtId="0" fontId="43" fillId="0" borderId="19"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9" fillId="0" borderId="0" xfId="1" applyFont="1" applyAlignment="1">
      <alignment horizontal="center" vertical="center"/>
    </xf>
    <xf numFmtId="0" fontId="39" fillId="0" borderId="19"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1"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9"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9"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9"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9"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9"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1" fillId="0" borderId="24" xfId="2" applyFont="1" applyFill="1" applyBorder="1" applyAlignment="1">
      <alignment horizontal="center" vertical="top" wrapText="1"/>
    </xf>
    <xf numFmtId="0" fontId="41" fillId="0" borderId="27" xfId="2" applyFont="1" applyFill="1" applyBorder="1" applyAlignment="1">
      <alignment horizontal="center" vertical="top" wrapText="1"/>
    </xf>
    <xf numFmtId="0" fontId="41" fillId="0" borderId="25"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24" xfId="2" applyFont="1" applyFill="1" applyBorder="1" applyAlignment="1">
      <alignment horizontal="center" vertical="center" wrapText="1"/>
    </xf>
    <xf numFmtId="0" fontId="41" fillId="0" borderId="27" xfId="2" applyFont="1" applyFill="1" applyBorder="1" applyAlignment="1">
      <alignment horizontal="center" vertical="center" wrapText="1"/>
    </xf>
    <xf numFmtId="0" fontId="41" fillId="0" borderId="25" xfId="2" applyFont="1" applyFill="1" applyBorder="1" applyAlignment="1">
      <alignment horizontal="center" vertical="center" wrapText="1"/>
    </xf>
    <xf numFmtId="49" fontId="68" fillId="0" borderId="0" xfId="0" applyNumberFormat="1" applyFont="1" applyFill="1" applyBorder="1" applyAlignment="1" applyProtection="1">
      <alignment horizontal="center" vertical="top"/>
    </xf>
    <xf numFmtId="49" fontId="67" fillId="0" borderId="0" xfId="0" applyNumberFormat="1" applyFont="1" applyFill="1" applyBorder="1" applyAlignment="1" applyProtection="1">
      <alignment horizontal="left" vertical="top"/>
    </xf>
    <xf numFmtId="49" fontId="67" fillId="0" borderId="0" xfId="0" applyNumberFormat="1" applyFont="1" applyFill="1" applyBorder="1" applyAlignment="1" applyProtection="1">
      <alignment horizontal="right" vertical="top" wrapText="1"/>
    </xf>
    <xf numFmtId="49" fontId="67" fillId="0" borderId="0" xfId="0" applyNumberFormat="1" applyFont="1" applyFill="1" applyBorder="1" applyAlignment="1" applyProtection="1">
      <alignment horizontal="left" vertical="top" wrapText="1"/>
    </xf>
    <xf numFmtId="49" fontId="66" fillId="0" borderId="19" xfId="0" applyNumberFormat="1" applyFont="1" applyFill="1" applyBorder="1" applyAlignment="1" applyProtection="1">
      <alignment horizontal="center" wrapText="1"/>
    </xf>
    <xf numFmtId="49" fontId="70" fillId="0" borderId="31" xfId="0" applyNumberFormat="1" applyFont="1" applyFill="1" applyBorder="1" applyAlignment="1" applyProtection="1">
      <alignment horizontal="center" vertical="top"/>
    </xf>
    <xf numFmtId="49" fontId="66" fillId="0" borderId="19" xfId="0" applyNumberFormat="1" applyFont="1" applyFill="1" applyBorder="1" applyAlignment="1" applyProtection="1">
      <alignment horizontal="left" wrapText="1"/>
    </xf>
    <xf numFmtId="49" fontId="70" fillId="0" borderId="31" xfId="0" applyNumberFormat="1" applyFont="1" applyFill="1" applyBorder="1" applyAlignment="1" applyProtection="1">
      <alignment horizontal="center"/>
    </xf>
    <xf numFmtId="2" fontId="66" fillId="0" borderId="30" xfId="0" applyNumberFormat="1" applyFont="1" applyFill="1" applyBorder="1" applyAlignment="1" applyProtection="1">
      <alignment horizontal="right"/>
    </xf>
    <xf numFmtId="0" fontId="66" fillId="0" borderId="19" xfId="0" applyNumberFormat="1" applyFont="1" applyFill="1" applyBorder="1" applyAlignment="1" applyProtection="1">
      <alignment horizontal="left" wrapText="1"/>
    </xf>
    <xf numFmtId="49" fontId="66" fillId="0" borderId="0" xfId="0" applyNumberFormat="1" applyFont="1" applyFill="1" applyBorder="1" applyAlignment="1" applyProtection="1">
      <alignment horizontal="center" wrapText="1"/>
    </xf>
    <xf numFmtId="49" fontId="71" fillId="0" borderId="0" xfId="0" applyNumberFormat="1" applyFont="1" applyFill="1" applyBorder="1" applyAlignment="1" applyProtection="1">
      <alignment horizontal="center"/>
    </xf>
    <xf numFmtId="0" fontId="67" fillId="0" borderId="32" xfId="0" applyNumberFormat="1" applyFont="1" applyFill="1" applyBorder="1" applyAlignment="1" applyProtection="1">
      <alignment horizontal="center" vertical="center" wrapText="1"/>
    </xf>
    <xf numFmtId="0" fontId="67" fillId="0" borderId="32" xfId="0" applyNumberFormat="1" applyFont="1" applyFill="1" applyBorder="1" applyAlignment="1" applyProtection="1">
      <alignment horizontal="center" vertical="center"/>
    </xf>
    <xf numFmtId="49" fontId="72" fillId="0" borderId="33" xfId="0" applyNumberFormat="1" applyFont="1" applyFill="1" applyBorder="1" applyAlignment="1" applyProtection="1">
      <alignment horizontal="left" vertical="center" wrapText="1"/>
    </xf>
    <xf numFmtId="49" fontId="72" fillId="0" borderId="30" xfId="0" applyNumberFormat="1" applyFont="1" applyFill="1" applyBorder="1" applyAlignment="1" applyProtection="1">
      <alignment horizontal="left" vertical="center" wrapText="1"/>
    </xf>
    <xf numFmtId="49" fontId="72" fillId="0" borderId="34" xfId="0" applyNumberFormat="1" applyFont="1" applyFill="1" applyBorder="1" applyAlignment="1" applyProtection="1">
      <alignment horizontal="left" vertical="center" wrapText="1"/>
    </xf>
    <xf numFmtId="49" fontId="68" fillId="0" borderId="31" xfId="0" applyNumberFormat="1" applyFont="1" applyFill="1" applyBorder="1" applyAlignment="1" applyProtection="1">
      <alignment horizontal="left" vertical="top" wrapText="1"/>
    </xf>
    <xf numFmtId="0" fontId="66" fillId="0" borderId="30" xfId="0" applyNumberFormat="1" applyFont="1" applyFill="1" applyBorder="1" applyAlignment="1" applyProtection="1">
      <alignment horizontal="center"/>
    </xf>
    <xf numFmtId="49" fontId="67" fillId="0" borderId="32" xfId="0" applyNumberFormat="1" applyFont="1" applyFill="1" applyBorder="1" applyAlignment="1" applyProtection="1">
      <alignment horizontal="center" vertical="center" wrapText="1"/>
    </xf>
    <xf numFmtId="49" fontId="67" fillId="0" borderId="37" xfId="0" applyNumberFormat="1" applyFont="1" applyFill="1" applyBorder="1" applyAlignment="1" applyProtection="1">
      <alignment horizontal="left" vertical="top" wrapText="1"/>
    </xf>
    <xf numFmtId="49" fontId="67" fillId="0" borderId="31" xfId="0" applyNumberFormat="1" applyFont="1" applyFill="1" applyBorder="1" applyAlignment="1" applyProtection="1">
      <alignment horizontal="left" vertical="top" wrapText="1"/>
    </xf>
    <xf numFmtId="49" fontId="68" fillId="0" borderId="0" xfId="0" applyNumberFormat="1" applyFont="1" applyFill="1" applyBorder="1" applyAlignment="1" applyProtection="1">
      <alignment horizontal="left" vertical="top" wrapText="1"/>
    </xf>
    <xf numFmtId="0" fontId="67" fillId="0" borderId="19" xfId="0" applyNumberFormat="1" applyFont="1" applyFill="1" applyBorder="1" applyAlignment="1" applyProtection="1">
      <alignment horizontal="left" vertical="top"/>
    </xf>
    <xf numFmtId="0" fontId="73" fillId="0" borderId="31" xfId="0" applyNumberFormat="1" applyFont="1" applyFill="1" applyBorder="1" applyAlignment="1" applyProtection="1">
      <alignment horizontal="center" vertical="top"/>
    </xf>
    <xf numFmtId="0" fontId="73" fillId="0" borderId="31" xfId="0" applyNumberFormat="1" applyFont="1" applyFill="1" applyBorder="1" applyAlignment="1" applyProtection="1">
      <alignment horizontal="center" vertical="center"/>
    </xf>
    <xf numFmtId="14"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78" fillId="27" borderId="32" xfId="0" applyFont="1" applyFill="1" applyBorder="1" applyAlignment="1">
      <alignment vertical="center" wrapText="1"/>
    </xf>
    <xf numFmtId="0" fontId="37" fillId="0" borderId="1" xfId="49" applyNumberFormat="1" applyFont="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9"/>
    <cellStyle name="Обычный_Форматы по компаниям_last" xfId="52"/>
    <cellStyle name="Плохой 2" xfId="53"/>
    <cellStyle name="Пояснение 2" xfId="54"/>
    <cellStyle name="Примечание 2" xfId="55"/>
    <cellStyle name="Процентный" xfId="68"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election activeCell="C50" sqref="C5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40" t="s">
        <v>67</v>
      </c>
      <c r="F1" s="14"/>
      <c r="G1" s="14"/>
    </row>
    <row r="2" spans="1:22" s="10" customFormat="1" ht="18.75" customHeight="1" x14ac:dyDescent="0.3">
      <c r="A2" s="16"/>
      <c r="C2" s="13" t="s">
        <v>10</v>
      </c>
      <c r="F2" s="14"/>
      <c r="G2" s="14"/>
    </row>
    <row r="3" spans="1:22" s="10" customFormat="1" ht="18.75" x14ac:dyDescent="0.3">
      <c r="A3" s="15"/>
      <c r="C3" s="13" t="s">
        <v>390</v>
      </c>
      <c r="F3" s="14"/>
      <c r="G3" s="14"/>
    </row>
    <row r="4" spans="1:22" s="10" customFormat="1" ht="18.75" x14ac:dyDescent="0.3">
      <c r="A4" s="15"/>
      <c r="F4" s="14"/>
      <c r="G4" s="14"/>
      <c r="H4" s="13"/>
    </row>
    <row r="5" spans="1:22" s="10" customFormat="1" ht="15.75" x14ac:dyDescent="0.25">
      <c r="A5" s="361" t="s">
        <v>583</v>
      </c>
      <c r="B5" s="361"/>
      <c r="C5" s="361"/>
      <c r="D5" s="118"/>
      <c r="E5" s="118"/>
      <c r="F5" s="118"/>
      <c r="G5" s="118"/>
      <c r="H5" s="118"/>
      <c r="I5" s="118"/>
      <c r="J5" s="118"/>
    </row>
    <row r="6" spans="1:22" s="10" customFormat="1" ht="18.75" x14ac:dyDescent="0.3">
      <c r="A6" s="15"/>
      <c r="F6" s="14"/>
      <c r="G6" s="14"/>
      <c r="H6" s="13"/>
    </row>
    <row r="7" spans="1:22" s="10" customFormat="1" ht="18.75" x14ac:dyDescent="0.2">
      <c r="A7" s="365" t="s">
        <v>9</v>
      </c>
      <c r="B7" s="365"/>
      <c r="C7" s="36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66" t="s">
        <v>582</v>
      </c>
      <c r="B9" s="366"/>
      <c r="C9" s="366"/>
      <c r="D9" s="6"/>
      <c r="E9" s="6"/>
      <c r="F9" s="6"/>
      <c r="G9" s="6"/>
      <c r="H9" s="6"/>
      <c r="I9" s="11"/>
      <c r="J9" s="11"/>
      <c r="K9" s="11"/>
      <c r="L9" s="11"/>
      <c r="M9" s="11"/>
      <c r="N9" s="11"/>
      <c r="O9" s="11"/>
      <c r="P9" s="11"/>
      <c r="Q9" s="11"/>
      <c r="R9" s="11"/>
      <c r="S9" s="11"/>
      <c r="T9" s="11"/>
      <c r="U9" s="11"/>
      <c r="V9" s="11"/>
    </row>
    <row r="10" spans="1:22" s="10" customFormat="1" ht="18.75" x14ac:dyDescent="0.2">
      <c r="A10" s="362" t="s">
        <v>8</v>
      </c>
      <c r="B10" s="362"/>
      <c r="C10" s="36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65" t="s">
        <v>391</v>
      </c>
      <c r="B12" s="364"/>
      <c r="C12" s="364"/>
      <c r="D12" s="6"/>
      <c r="E12" s="6"/>
      <c r="F12" s="6"/>
      <c r="G12" s="6"/>
      <c r="H12" s="6"/>
      <c r="I12" s="11"/>
      <c r="J12" s="11"/>
      <c r="K12" s="11"/>
      <c r="L12" s="11"/>
      <c r="M12" s="11"/>
      <c r="N12" s="11"/>
      <c r="O12" s="11"/>
      <c r="P12" s="11"/>
      <c r="Q12" s="11"/>
      <c r="R12" s="11"/>
      <c r="S12" s="11"/>
      <c r="T12" s="11"/>
      <c r="U12" s="11"/>
      <c r="V12" s="11"/>
    </row>
    <row r="13" spans="1:22" s="10" customFormat="1" ht="18" customHeight="1" x14ac:dyDescent="0.2">
      <c r="A13" s="362" t="s">
        <v>7</v>
      </c>
      <c r="B13" s="362"/>
      <c r="C13" s="362"/>
      <c r="D13" s="4"/>
      <c r="E13" s="4"/>
      <c r="F13" s="4"/>
      <c r="G13" s="4"/>
      <c r="H13" s="4"/>
      <c r="I13" s="11"/>
      <c r="J13" s="11"/>
      <c r="K13" s="11"/>
      <c r="L13" s="11"/>
      <c r="M13" s="11"/>
      <c r="N13" s="11"/>
      <c r="O13" s="11"/>
      <c r="P13" s="11"/>
      <c r="Q13" s="11"/>
      <c r="R13" s="11"/>
      <c r="S13" s="11"/>
      <c r="T13" s="11"/>
      <c r="U13" s="11"/>
      <c r="V13" s="11"/>
    </row>
    <row r="14" spans="1:22" s="7" customFormat="1" ht="17.2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7" customHeight="1" x14ac:dyDescent="0.2">
      <c r="A15" s="364" t="s">
        <v>584</v>
      </c>
      <c r="B15" s="364"/>
      <c r="C15" s="364"/>
      <c r="D15" s="6"/>
      <c r="E15" s="6"/>
      <c r="F15" s="6"/>
      <c r="G15" s="6"/>
      <c r="H15" s="6"/>
      <c r="I15" s="6"/>
      <c r="J15" s="6"/>
      <c r="K15" s="6"/>
      <c r="L15" s="6"/>
      <c r="M15" s="6"/>
      <c r="N15" s="6"/>
      <c r="O15" s="6"/>
      <c r="P15" s="6"/>
      <c r="Q15" s="6"/>
      <c r="R15" s="6"/>
      <c r="S15" s="6"/>
      <c r="T15" s="6"/>
      <c r="U15" s="6"/>
      <c r="V15" s="6"/>
    </row>
    <row r="16" spans="1:22" s="2" customFormat="1" ht="15" customHeight="1" x14ac:dyDescent="0.2">
      <c r="A16" s="362" t="s">
        <v>6</v>
      </c>
      <c r="B16" s="362"/>
      <c r="C16" s="36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3" t="s">
        <v>348</v>
      </c>
      <c r="B18" s="364"/>
      <c r="C18" s="36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6" t="s">
        <v>5</v>
      </c>
      <c r="B20" s="39" t="s">
        <v>66</v>
      </c>
      <c r="C20" s="38" t="s">
        <v>65</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64</v>
      </c>
      <c r="B22" s="42" t="s">
        <v>223</v>
      </c>
      <c r="C22" s="41" t="s">
        <v>372</v>
      </c>
      <c r="D22" s="30"/>
      <c r="E22" s="30"/>
      <c r="F22" s="30"/>
      <c r="G22" s="30"/>
      <c r="H22" s="30"/>
      <c r="I22" s="29"/>
      <c r="J22" s="29"/>
      <c r="K22" s="29"/>
      <c r="L22" s="29"/>
      <c r="M22" s="29"/>
      <c r="N22" s="29"/>
      <c r="O22" s="29"/>
      <c r="P22" s="29"/>
      <c r="Q22" s="29"/>
      <c r="R22" s="29"/>
      <c r="S22" s="29"/>
      <c r="T22" s="28"/>
      <c r="U22" s="28"/>
      <c r="V22" s="28"/>
    </row>
    <row r="23" spans="1:22" s="2" customFormat="1" ht="127.5" customHeight="1" x14ac:dyDescent="0.2">
      <c r="A23" s="25" t="s">
        <v>63</v>
      </c>
      <c r="B23" s="37" t="s">
        <v>585</v>
      </c>
      <c r="C23" s="41" t="s">
        <v>374</v>
      </c>
      <c r="D23" s="30"/>
      <c r="E23" s="30"/>
      <c r="F23" s="30"/>
      <c r="G23" s="30"/>
      <c r="H23" s="30"/>
      <c r="I23" s="29"/>
      <c r="J23" s="29"/>
      <c r="K23" s="29"/>
      <c r="L23" s="29"/>
      <c r="M23" s="29"/>
      <c r="N23" s="29"/>
      <c r="O23" s="29"/>
      <c r="P23" s="29"/>
      <c r="Q23" s="29"/>
      <c r="R23" s="29"/>
      <c r="S23" s="29"/>
      <c r="T23" s="28"/>
      <c r="U23" s="28"/>
      <c r="V23" s="28"/>
    </row>
    <row r="24" spans="1:22" s="2" customFormat="1" ht="22.5" customHeight="1" x14ac:dyDescent="0.2">
      <c r="A24" s="358"/>
      <c r="B24" s="359"/>
      <c r="C24" s="360"/>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
      <c r="A25" s="25" t="s">
        <v>62</v>
      </c>
      <c r="B25" s="117" t="s">
        <v>312</v>
      </c>
      <c r="C25" s="36" t="s">
        <v>586</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
      <c r="A26" s="25" t="s">
        <v>61</v>
      </c>
      <c r="B26" s="117" t="s">
        <v>73</v>
      </c>
      <c r="C26" s="117" t="s">
        <v>362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
      <c r="A27" s="25" t="s">
        <v>59</v>
      </c>
      <c r="B27" s="117" t="s">
        <v>72</v>
      </c>
      <c r="C27" s="117" t="s">
        <v>377</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
      <c r="A28" s="25" t="s">
        <v>58</v>
      </c>
      <c r="B28" s="117" t="s">
        <v>313</v>
      </c>
      <c r="C28" s="117" t="s">
        <v>375</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
      <c r="A29" s="25" t="s">
        <v>56</v>
      </c>
      <c r="B29" s="117" t="s">
        <v>314</v>
      </c>
      <c r="C29" s="117" t="s">
        <v>375</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
      <c r="A30" s="25" t="s">
        <v>54</v>
      </c>
      <c r="B30" s="117" t="s">
        <v>315</v>
      </c>
      <c r="C30" s="117" t="s">
        <v>375</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
      <c r="A31" s="25" t="s">
        <v>71</v>
      </c>
      <c r="B31" s="41" t="s">
        <v>316</v>
      </c>
      <c r="C31" s="117" t="s">
        <v>375</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
      <c r="A32" s="25" t="s">
        <v>69</v>
      </c>
      <c r="B32" s="41" t="s">
        <v>317</v>
      </c>
      <c r="C32" s="117" t="s">
        <v>375</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
      <c r="A33" s="25" t="s">
        <v>68</v>
      </c>
      <c r="B33" s="41" t="s">
        <v>318</v>
      </c>
      <c r="C33" s="41" t="s">
        <v>376</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5" t="s">
        <v>331</v>
      </c>
      <c r="B34" s="41" t="s">
        <v>319</v>
      </c>
      <c r="C34" s="41" t="s">
        <v>377</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322</v>
      </c>
      <c r="B35" s="41" t="s">
        <v>70</v>
      </c>
      <c r="C35" s="117" t="s">
        <v>375</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332</v>
      </c>
      <c r="B36" s="41" t="s">
        <v>320</v>
      </c>
      <c r="C36" s="117" t="s">
        <v>375</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323</v>
      </c>
      <c r="B37" s="41" t="s">
        <v>321</v>
      </c>
      <c r="C37" s="117" t="s">
        <v>375</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333</v>
      </c>
      <c r="B38" s="41" t="s">
        <v>194</v>
      </c>
      <c r="C38" s="117" t="s">
        <v>375</v>
      </c>
      <c r="D38" s="24"/>
      <c r="E38" s="24"/>
      <c r="F38" s="24"/>
      <c r="G38" s="24"/>
      <c r="H38" s="24"/>
      <c r="I38" s="24"/>
      <c r="J38" s="24"/>
      <c r="K38" s="24"/>
      <c r="L38" s="24"/>
      <c r="M38" s="24"/>
      <c r="N38" s="24"/>
      <c r="O38" s="24"/>
      <c r="P38" s="24"/>
      <c r="Q38" s="24"/>
      <c r="R38" s="24"/>
      <c r="S38" s="24"/>
      <c r="T38" s="24"/>
      <c r="U38" s="24"/>
      <c r="V38" s="24"/>
    </row>
    <row r="39" spans="1:22" ht="23.25" customHeight="1" x14ac:dyDescent="0.25">
      <c r="A39" s="358"/>
      <c r="B39" s="359"/>
      <c r="C39" s="360"/>
      <c r="D39" s="24"/>
      <c r="E39" s="24"/>
      <c r="F39" s="24"/>
      <c r="G39" s="24"/>
      <c r="H39" s="24"/>
      <c r="I39" s="24"/>
      <c r="J39" s="24"/>
      <c r="K39" s="24"/>
      <c r="L39" s="24"/>
      <c r="M39" s="24"/>
      <c r="N39" s="24"/>
      <c r="O39" s="24"/>
      <c r="P39" s="24"/>
      <c r="Q39" s="24"/>
      <c r="R39" s="24"/>
      <c r="S39" s="24"/>
      <c r="T39" s="24"/>
      <c r="U39" s="24"/>
      <c r="V39" s="24"/>
    </row>
    <row r="40" spans="1:22" ht="63" x14ac:dyDescent="0.25">
      <c r="A40" s="25" t="s">
        <v>324</v>
      </c>
      <c r="B40" s="41" t="s">
        <v>358</v>
      </c>
      <c r="C40" s="159" t="s">
        <v>387</v>
      </c>
      <c r="D40" s="24"/>
      <c r="E40" s="24"/>
      <c r="F40" s="24"/>
      <c r="G40" s="24"/>
      <c r="H40" s="24"/>
      <c r="I40" s="24"/>
      <c r="J40" s="24"/>
      <c r="K40" s="24"/>
      <c r="L40" s="24"/>
      <c r="M40" s="24"/>
      <c r="N40" s="24"/>
      <c r="O40" s="24"/>
      <c r="P40" s="24"/>
      <c r="Q40" s="24"/>
      <c r="R40" s="24"/>
      <c r="S40" s="24"/>
      <c r="T40" s="24"/>
      <c r="U40" s="24"/>
      <c r="V40" s="24"/>
    </row>
    <row r="41" spans="1:22" ht="105.75" customHeight="1" x14ac:dyDescent="0.25">
      <c r="A41" s="25" t="s">
        <v>334</v>
      </c>
      <c r="B41" s="41" t="s">
        <v>343</v>
      </c>
      <c r="C41" s="165" t="s">
        <v>378</v>
      </c>
      <c r="D41" s="24"/>
      <c r="E41" s="24"/>
      <c r="F41" s="24"/>
      <c r="G41" s="24"/>
      <c r="H41" s="24"/>
      <c r="I41" s="24"/>
      <c r="J41" s="24"/>
      <c r="K41" s="24"/>
      <c r="L41" s="24"/>
      <c r="M41" s="24"/>
      <c r="N41" s="24"/>
      <c r="O41" s="24"/>
      <c r="P41" s="24"/>
      <c r="Q41" s="24"/>
      <c r="R41" s="24"/>
      <c r="S41" s="24"/>
      <c r="T41" s="24"/>
      <c r="U41" s="24"/>
      <c r="V41" s="24"/>
    </row>
    <row r="42" spans="1:22" ht="83.25" customHeight="1" x14ac:dyDescent="0.25">
      <c r="A42" s="25" t="s">
        <v>325</v>
      </c>
      <c r="B42" s="41" t="s">
        <v>355</v>
      </c>
      <c r="C42" s="165" t="s">
        <v>378</v>
      </c>
      <c r="D42" s="24"/>
      <c r="E42" s="24"/>
      <c r="F42" s="24"/>
      <c r="G42" s="24"/>
      <c r="H42" s="24"/>
      <c r="I42" s="24"/>
      <c r="J42" s="24"/>
      <c r="K42" s="24"/>
      <c r="L42" s="24"/>
      <c r="M42" s="24"/>
      <c r="N42" s="24"/>
      <c r="O42" s="24"/>
      <c r="P42" s="24"/>
      <c r="Q42" s="24"/>
      <c r="R42" s="24"/>
      <c r="S42" s="24"/>
      <c r="T42" s="24"/>
      <c r="U42" s="24"/>
      <c r="V42" s="24"/>
    </row>
    <row r="43" spans="1:22" ht="186" customHeight="1" x14ac:dyDescent="0.25">
      <c r="A43" s="25" t="s">
        <v>336</v>
      </c>
      <c r="B43" s="41" t="s">
        <v>337</v>
      </c>
      <c r="C43" s="165" t="s">
        <v>378</v>
      </c>
      <c r="D43" s="24"/>
      <c r="E43" s="24"/>
      <c r="F43" s="24"/>
      <c r="G43" s="24"/>
      <c r="H43" s="24"/>
      <c r="I43" s="24"/>
      <c r="J43" s="24"/>
      <c r="K43" s="24"/>
      <c r="L43" s="24"/>
      <c r="M43" s="24"/>
      <c r="N43" s="24"/>
      <c r="O43" s="24"/>
      <c r="P43" s="24"/>
      <c r="Q43" s="24"/>
      <c r="R43" s="24"/>
      <c r="S43" s="24"/>
      <c r="T43" s="24"/>
      <c r="U43" s="24"/>
      <c r="V43" s="24"/>
    </row>
    <row r="44" spans="1:22" ht="111" customHeight="1" x14ac:dyDescent="0.25">
      <c r="A44" s="25" t="s">
        <v>326</v>
      </c>
      <c r="B44" s="41" t="s">
        <v>349</v>
      </c>
      <c r="C44" s="165" t="s">
        <v>378</v>
      </c>
      <c r="D44" s="24"/>
      <c r="E44" s="24"/>
      <c r="F44" s="24"/>
      <c r="G44" s="24"/>
      <c r="H44" s="24"/>
      <c r="I44" s="24"/>
      <c r="J44" s="24"/>
      <c r="K44" s="24"/>
      <c r="L44" s="24"/>
      <c r="M44" s="24"/>
      <c r="N44" s="24"/>
      <c r="O44" s="24"/>
      <c r="P44" s="24"/>
      <c r="Q44" s="24"/>
      <c r="R44" s="24"/>
      <c r="S44" s="24"/>
      <c r="T44" s="24"/>
      <c r="U44" s="24"/>
      <c r="V44" s="24"/>
    </row>
    <row r="45" spans="1:22" ht="120" customHeight="1" x14ac:dyDescent="0.25">
      <c r="A45" s="25" t="s">
        <v>344</v>
      </c>
      <c r="B45" s="41" t="s">
        <v>350</v>
      </c>
      <c r="C45" s="165" t="s">
        <v>378</v>
      </c>
      <c r="D45" s="24"/>
      <c r="E45" s="24"/>
      <c r="F45" s="24"/>
      <c r="G45" s="24"/>
      <c r="H45" s="24"/>
      <c r="I45" s="24"/>
      <c r="J45" s="24"/>
      <c r="K45" s="24"/>
      <c r="L45" s="24"/>
      <c r="M45" s="24"/>
      <c r="N45" s="24"/>
      <c r="O45" s="24"/>
      <c r="P45" s="24"/>
      <c r="Q45" s="24"/>
      <c r="R45" s="24"/>
      <c r="S45" s="24"/>
      <c r="T45" s="24"/>
      <c r="U45" s="24"/>
      <c r="V45" s="24"/>
    </row>
    <row r="46" spans="1:22" ht="101.25" customHeight="1" x14ac:dyDescent="0.25">
      <c r="A46" s="25" t="s">
        <v>327</v>
      </c>
      <c r="B46" s="41" t="s">
        <v>351</v>
      </c>
      <c r="C46" s="165" t="s">
        <v>378</v>
      </c>
      <c r="D46" s="24"/>
      <c r="E46" s="24"/>
      <c r="F46" s="24"/>
      <c r="G46" s="24"/>
      <c r="H46" s="24"/>
      <c r="I46" s="24"/>
      <c r="J46" s="24"/>
      <c r="K46" s="24"/>
      <c r="L46" s="24"/>
      <c r="M46" s="24"/>
      <c r="N46" s="24"/>
      <c r="O46" s="24"/>
      <c r="P46" s="24"/>
      <c r="Q46" s="24"/>
      <c r="R46" s="24"/>
      <c r="S46" s="24"/>
      <c r="T46" s="24"/>
      <c r="U46" s="24"/>
      <c r="V46" s="24"/>
    </row>
    <row r="47" spans="1:22" ht="18.75" customHeight="1" x14ac:dyDescent="0.25">
      <c r="A47" s="358"/>
      <c r="B47" s="359"/>
      <c r="C47" s="360"/>
      <c r="D47" s="24"/>
      <c r="E47" s="24"/>
      <c r="F47" s="24"/>
      <c r="G47" s="24"/>
      <c r="H47" s="24"/>
      <c r="I47" s="24"/>
      <c r="J47" s="24"/>
      <c r="K47" s="24"/>
      <c r="L47" s="24"/>
      <c r="M47" s="24"/>
      <c r="N47" s="24"/>
      <c r="O47" s="24"/>
      <c r="P47" s="24"/>
      <c r="Q47" s="24"/>
      <c r="R47" s="24"/>
      <c r="S47" s="24"/>
      <c r="T47" s="24"/>
      <c r="U47" s="24"/>
      <c r="V47" s="24"/>
    </row>
    <row r="48" spans="1:22" ht="75.75" customHeight="1" x14ac:dyDescent="0.25">
      <c r="A48" s="25" t="s">
        <v>345</v>
      </c>
      <c r="B48" s="41" t="s">
        <v>356</v>
      </c>
      <c r="C48" s="127" t="s">
        <v>587</v>
      </c>
      <c r="D48" s="24"/>
      <c r="E48" s="24"/>
      <c r="F48" s="24"/>
      <c r="G48" s="24"/>
      <c r="H48" s="24"/>
      <c r="I48" s="24"/>
      <c r="J48" s="24"/>
      <c r="K48" s="24"/>
      <c r="L48" s="24"/>
      <c r="M48" s="24"/>
      <c r="N48" s="24"/>
      <c r="O48" s="24"/>
      <c r="P48" s="24"/>
      <c r="Q48" s="24"/>
      <c r="R48" s="24"/>
      <c r="S48" s="24"/>
      <c r="T48" s="24"/>
      <c r="U48" s="24"/>
      <c r="V48" s="24"/>
    </row>
    <row r="49" spans="1:22" ht="71.25" customHeight="1" x14ac:dyDescent="0.25">
      <c r="A49" s="25" t="s">
        <v>328</v>
      </c>
      <c r="B49" s="41" t="s">
        <v>357</v>
      </c>
      <c r="C49" s="127" t="s">
        <v>599</v>
      </c>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9"/>
  <sheetViews>
    <sheetView topLeftCell="A13" workbookViewId="0"/>
  </sheetViews>
  <sheetFormatPr defaultRowHeight="15" x14ac:dyDescent="0.25"/>
  <cols>
    <col min="2" max="2" width="17" customWidth="1"/>
    <col min="3" max="3" width="12.85546875" customWidth="1"/>
    <col min="4" max="4" width="11.7109375" customWidth="1"/>
    <col min="6" max="6" width="17.28515625" customWidth="1"/>
    <col min="14" max="14" width="11.85546875" customWidth="1"/>
  </cols>
  <sheetData>
    <row r="1" spans="1:14" x14ac:dyDescent="0.25">
      <c r="N1" s="190" t="s">
        <v>395</v>
      </c>
    </row>
    <row r="2" spans="1:14" x14ac:dyDescent="0.25">
      <c r="B2" s="191"/>
      <c r="C2" s="191"/>
      <c r="D2" s="191"/>
      <c r="E2" s="191"/>
      <c r="F2" s="191"/>
      <c r="G2" s="191"/>
      <c r="H2" s="191"/>
      <c r="I2" s="191"/>
      <c r="J2" s="191"/>
      <c r="K2" s="191"/>
      <c r="L2" s="191"/>
      <c r="M2" s="191"/>
      <c r="N2" s="192" t="s">
        <v>396</v>
      </c>
    </row>
    <row r="3" spans="1:14" x14ac:dyDescent="0.25">
      <c r="A3" s="193"/>
      <c r="B3" s="194"/>
      <c r="C3" s="194"/>
      <c r="D3" s="194"/>
      <c r="E3" s="194"/>
      <c r="F3" s="194"/>
      <c r="G3" s="194"/>
      <c r="H3" s="194"/>
      <c r="I3" s="194"/>
      <c r="J3" s="194"/>
      <c r="K3" s="194"/>
      <c r="L3" s="194"/>
      <c r="M3" s="194"/>
      <c r="N3" s="190"/>
    </row>
    <row r="4" spans="1:14" x14ac:dyDescent="0.25">
      <c r="A4" s="464" t="s">
        <v>397</v>
      </c>
      <c r="B4" s="464"/>
      <c r="C4" s="464"/>
      <c r="D4" s="195"/>
      <c r="E4" s="193"/>
      <c r="F4" s="193"/>
      <c r="G4" s="193"/>
      <c r="H4" s="193"/>
      <c r="I4" s="193"/>
      <c r="J4" s="191"/>
      <c r="K4" s="464" t="s">
        <v>398</v>
      </c>
      <c r="L4" s="464"/>
      <c r="M4" s="464"/>
      <c r="N4" s="464"/>
    </row>
    <row r="5" spans="1:14" x14ac:dyDescent="0.25">
      <c r="A5" s="465" t="s">
        <v>399</v>
      </c>
      <c r="B5" s="465"/>
      <c r="C5" s="465"/>
      <c r="D5" s="465"/>
      <c r="E5" s="196"/>
      <c r="F5" s="193"/>
      <c r="G5" s="193"/>
      <c r="H5" s="193"/>
      <c r="I5" s="193"/>
      <c r="J5" s="466" t="s">
        <v>400</v>
      </c>
      <c r="K5" s="466"/>
      <c r="L5" s="466"/>
      <c r="M5" s="466"/>
      <c r="N5" s="466"/>
    </row>
    <row r="6" spans="1:14" x14ac:dyDescent="0.25">
      <c r="A6" s="467" t="s">
        <v>401</v>
      </c>
      <c r="B6" s="467"/>
      <c r="C6" s="467"/>
      <c r="D6" s="467"/>
      <c r="E6" s="193"/>
      <c r="F6" s="193"/>
      <c r="G6" s="193"/>
      <c r="H6" s="193"/>
      <c r="I6" s="193"/>
      <c r="J6" s="466" t="s">
        <v>402</v>
      </c>
      <c r="K6" s="466"/>
      <c r="L6" s="466"/>
      <c r="M6" s="466"/>
      <c r="N6" s="466"/>
    </row>
    <row r="7" spans="1:14" x14ac:dyDescent="0.25">
      <c r="A7" s="197"/>
      <c r="B7" s="198"/>
      <c r="C7" s="199"/>
      <c r="D7" s="196"/>
      <c r="E7" s="193"/>
      <c r="F7" s="193"/>
      <c r="G7" s="193"/>
      <c r="H7" s="193"/>
      <c r="I7" s="193"/>
      <c r="J7" s="197"/>
      <c r="K7" s="197"/>
      <c r="L7" s="197"/>
      <c r="M7" s="197"/>
      <c r="N7" s="199"/>
    </row>
    <row r="8" spans="1:14" x14ac:dyDescent="0.25">
      <c r="A8" s="191" t="s">
        <v>403</v>
      </c>
      <c r="B8" s="200"/>
      <c r="C8" s="200"/>
      <c r="D8" s="200"/>
      <c r="E8" s="193"/>
      <c r="F8" s="193"/>
      <c r="G8" s="193"/>
      <c r="H8" s="193"/>
      <c r="I8" s="193"/>
      <c r="J8" s="191"/>
      <c r="K8" s="191"/>
      <c r="L8" s="200"/>
      <c r="M8" s="200"/>
      <c r="N8" s="201" t="s">
        <v>403</v>
      </c>
    </row>
    <row r="9" spans="1:14" x14ac:dyDescent="0.25">
      <c r="A9" s="193"/>
      <c r="B9" s="193"/>
      <c r="C9" s="193"/>
      <c r="D9" s="193"/>
      <c r="E9" s="193"/>
      <c r="F9" s="202"/>
      <c r="G9" s="193"/>
      <c r="H9" s="193"/>
      <c r="I9" s="193"/>
      <c r="J9" s="193"/>
      <c r="K9" s="193"/>
      <c r="L9" s="193"/>
      <c r="M9" s="193"/>
      <c r="N9" s="193"/>
    </row>
    <row r="10" spans="1:14" ht="24.75" customHeight="1" x14ac:dyDescent="0.25">
      <c r="A10" s="203" t="s">
        <v>404</v>
      </c>
      <c r="B10" s="200"/>
      <c r="C10" s="193"/>
      <c r="D10" s="473" t="s">
        <v>405</v>
      </c>
      <c r="E10" s="473"/>
      <c r="F10" s="473"/>
      <c r="G10" s="473"/>
      <c r="H10" s="473"/>
      <c r="I10" s="473"/>
      <c r="J10" s="473"/>
      <c r="K10" s="473"/>
      <c r="L10" s="473"/>
      <c r="M10" s="473"/>
      <c r="N10" s="473"/>
    </row>
    <row r="11" spans="1:14" x14ac:dyDescent="0.25">
      <c r="A11" s="203" t="s">
        <v>406</v>
      </c>
      <c r="B11" s="200"/>
      <c r="C11" s="193"/>
      <c r="D11" s="204" t="s">
        <v>550</v>
      </c>
      <c r="E11" s="204"/>
      <c r="F11" s="204"/>
      <c r="G11" s="204"/>
      <c r="H11" s="204"/>
      <c r="I11" s="204"/>
      <c r="J11" s="204"/>
      <c r="K11" s="204"/>
      <c r="L11" s="204"/>
      <c r="M11" s="204"/>
      <c r="N11" s="204"/>
    </row>
    <row r="12" spans="1:14" x14ac:dyDescent="0.25">
      <c r="A12" s="203"/>
      <c r="B12" s="200"/>
      <c r="C12" s="193"/>
      <c r="D12" s="193"/>
      <c r="E12" s="193"/>
      <c r="F12" s="193"/>
      <c r="G12" s="193"/>
      <c r="H12" s="193"/>
      <c r="I12" s="193"/>
      <c r="J12" s="193"/>
      <c r="K12" s="193"/>
      <c r="L12" s="193"/>
      <c r="M12" s="193"/>
      <c r="N12" s="193"/>
    </row>
    <row r="13" spans="1:14" x14ac:dyDescent="0.25">
      <c r="A13" s="205"/>
      <c r="B13" s="193"/>
      <c r="C13" s="193"/>
      <c r="D13" s="193"/>
      <c r="E13" s="193"/>
      <c r="F13" s="200"/>
      <c r="G13" s="200"/>
      <c r="H13" s="200"/>
      <c r="I13" s="200"/>
      <c r="J13" s="200"/>
      <c r="K13" s="200"/>
      <c r="L13" s="200"/>
      <c r="M13" s="200"/>
      <c r="N13" s="200"/>
    </row>
    <row r="14" spans="1:14" x14ac:dyDescent="0.25">
      <c r="A14" s="474"/>
      <c r="B14" s="474"/>
      <c r="C14" s="474"/>
      <c r="D14" s="474"/>
      <c r="E14" s="474"/>
      <c r="F14" s="474"/>
      <c r="G14" s="474"/>
      <c r="H14" s="474"/>
      <c r="I14" s="474"/>
      <c r="J14" s="474"/>
      <c r="K14" s="474"/>
      <c r="L14" s="474"/>
      <c r="M14" s="474"/>
      <c r="N14" s="474"/>
    </row>
    <row r="15" spans="1:14" x14ac:dyDescent="0.25">
      <c r="A15" s="469" t="s">
        <v>407</v>
      </c>
      <c r="B15" s="469"/>
      <c r="C15" s="469"/>
      <c r="D15" s="469"/>
      <c r="E15" s="469"/>
      <c r="F15" s="469"/>
      <c r="G15" s="469"/>
      <c r="H15" s="469"/>
      <c r="I15" s="469"/>
      <c r="J15" s="469"/>
      <c r="K15" s="469"/>
      <c r="L15" s="469"/>
      <c r="M15" s="469"/>
      <c r="N15" s="469"/>
    </row>
    <row r="16" spans="1:14" x14ac:dyDescent="0.25">
      <c r="A16" s="206"/>
      <c r="B16" s="206"/>
      <c r="C16" s="206"/>
      <c r="D16" s="206"/>
      <c r="E16" s="206"/>
      <c r="F16" s="206"/>
      <c r="G16" s="206"/>
      <c r="H16" s="206"/>
      <c r="I16" s="206"/>
      <c r="J16" s="206"/>
      <c r="K16" s="206"/>
      <c r="L16" s="206"/>
      <c r="M16" s="206"/>
      <c r="N16" s="206"/>
    </row>
    <row r="17" spans="1:14" x14ac:dyDescent="0.25">
      <c r="A17" s="474" t="s">
        <v>408</v>
      </c>
      <c r="B17" s="474"/>
      <c r="C17" s="474"/>
      <c r="D17" s="474"/>
      <c r="E17" s="474"/>
      <c r="F17" s="474"/>
      <c r="G17" s="474"/>
      <c r="H17" s="474"/>
      <c r="I17" s="474"/>
      <c r="J17" s="474"/>
      <c r="K17" s="474"/>
      <c r="L17" s="474"/>
      <c r="M17" s="474"/>
      <c r="N17" s="474"/>
    </row>
    <row r="18" spans="1:14" x14ac:dyDescent="0.25">
      <c r="A18" s="469" t="s">
        <v>409</v>
      </c>
      <c r="B18" s="469"/>
      <c r="C18" s="469"/>
      <c r="D18" s="469"/>
      <c r="E18" s="469"/>
      <c r="F18" s="469"/>
      <c r="G18" s="469"/>
      <c r="H18" s="469"/>
      <c r="I18" s="469"/>
      <c r="J18" s="469"/>
      <c r="K18" s="469"/>
      <c r="L18" s="469"/>
      <c r="M18" s="469"/>
      <c r="N18" s="469"/>
    </row>
    <row r="19" spans="1:14" ht="18" x14ac:dyDescent="0.25">
      <c r="A19" s="475" t="s">
        <v>410</v>
      </c>
      <c r="B19" s="475"/>
      <c r="C19" s="475"/>
      <c r="D19" s="475"/>
      <c r="E19" s="475"/>
      <c r="F19" s="475"/>
      <c r="G19" s="475"/>
      <c r="H19" s="475"/>
      <c r="I19" s="475"/>
      <c r="J19" s="475"/>
      <c r="K19" s="475"/>
      <c r="L19" s="475"/>
      <c r="M19" s="475"/>
      <c r="N19" s="475"/>
    </row>
    <row r="20" spans="1:14" ht="18" x14ac:dyDescent="0.25">
      <c r="A20" s="207"/>
      <c r="B20" s="207"/>
      <c r="C20" s="207"/>
      <c r="D20" s="207"/>
      <c r="E20" s="207"/>
      <c r="F20" s="207"/>
      <c r="G20" s="207"/>
      <c r="H20" s="207"/>
      <c r="I20" s="207"/>
      <c r="J20" s="207"/>
      <c r="K20" s="207"/>
      <c r="L20" s="207"/>
      <c r="M20" s="207"/>
      <c r="N20" s="207"/>
    </row>
    <row r="21" spans="1:14" x14ac:dyDescent="0.25">
      <c r="A21" s="468" t="s">
        <v>411</v>
      </c>
      <c r="B21" s="468"/>
      <c r="C21" s="468"/>
      <c r="D21" s="468"/>
      <c r="E21" s="468"/>
      <c r="F21" s="468"/>
      <c r="G21" s="468"/>
      <c r="H21" s="468"/>
      <c r="I21" s="468"/>
      <c r="J21" s="468"/>
      <c r="K21" s="468"/>
      <c r="L21" s="468"/>
      <c r="M21" s="468"/>
      <c r="N21" s="468"/>
    </row>
    <row r="22" spans="1:14" x14ac:dyDescent="0.25">
      <c r="A22" s="469" t="s">
        <v>412</v>
      </c>
      <c r="B22" s="469"/>
      <c r="C22" s="469"/>
      <c r="D22" s="469"/>
      <c r="E22" s="469"/>
      <c r="F22" s="469"/>
      <c r="G22" s="469"/>
      <c r="H22" s="469"/>
      <c r="I22" s="469"/>
      <c r="J22" s="469"/>
      <c r="K22" s="469"/>
      <c r="L22" s="469"/>
      <c r="M22" s="469"/>
      <c r="N22" s="469"/>
    </row>
    <row r="23" spans="1:14" x14ac:dyDescent="0.25">
      <c r="A23" s="193" t="s">
        <v>413</v>
      </c>
      <c r="B23" s="208" t="s">
        <v>414</v>
      </c>
      <c r="C23" s="191" t="s">
        <v>415</v>
      </c>
      <c r="D23" s="191"/>
      <c r="E23" s="191"/>
      <c r="F23" s="209"/>
      <c r="G23" s="209"/>
      <c r="H23" s="209"/>
      <c r="I23" s="209"/>
      <c r="J23" s="209"/>
      <c r="K23" s="209"/>
      <c r="L23" s="209"/>
      <c r="M23" s="209"/>
      <c r="N23" s="209"/>
    </row>
    <row r="24" spans="1:14" x14ac:dyDescent="0.25">
      <c r="A24" s="193" t="s">
        <v>416</v>
      </c>
      <c r="B24" s="470"/>
      <c r="C24" s="470"/>
      <c r="D24" s="470"/>
      <c r="E24" s="470"/>
      <c r="F24" s="470"/>
      <c r="G24" s="209"/>
      <c r="H24" s="209"/>
      <c r="I24" s="209"/>
      <c r="J24" s="209"/>
      <c r="K24" s="209"/>
      <c r="L24" s="209"/>
      <c r="M24" s="209"/>
      <c r="N24" s="209"/>
    </row>
    <row r="25" spans="1:14" x14ac:dyDescent="0.25">
      <c r="A25" s="193"/>
      <c r="B25" s="471" t="s">
        <v>417</v>
      </c>
      <c r="C25" s="471"/>
      <c r="D25" s="471"/>
      <c r="E25" s="471"/>
      <c r="F25" s="471"/>
      <c r="G25" s="210"/>
      <c r="H25" s="210"/>
      <c r="I25" s="210"/>
      <c r="J25" s="210"/>
      <c r="K25" s="210"/>
      <c r="L25" s="210"/>
      <c r="M25" s="211"/>
      <c r="N25" s="210"/>
    </row>
    <row r="26" spans="1:14" x14ac:dyDescent="0.25">
      <c r="A26" s="193"/>
      <c r="B26" s="193"/>
      <c r="C26" s="193"/>
      <c r="D26" s="212"/>
      <c r="E26" s="212"/>
      <c r="F26" s="212"/>
      <c r="G26" s="212"/>
      <c r="H26" s="212"/>
      <c r="I26" s="212"/>
      <c r="J26" s="212"/>
      <c r="K26" s="212"/>
      <c r="L26" s="212"/>
      <c r="M26" s="210"/>
      <c r="N26" s="210"/>
    </row>
    <row r="27" spans="1:14" x14ac:dyDescent="0.25">
      <c r="A27" s="213" t="s">
        <v>418</v>
      </c>
      <c r="B27" s="193"/>
      <c r="C27" s="193"/>
      <c r="D27" s="214"/>
      <c r="E27" s="197"/>
      <c r="F27" s="215"/>
      <c r="G27" s="216"/>
      <c r="H27" s="216"/>
      <c r="I27" s="216"/>
      <c r="J27" s="216"/>
      <c r="K27" s="216"/>
      <c r="L27" s="216"/>
      <c r="M27" s="216"/>
      <c r="N27" s="216"/>
    </row>
    <row r="28" spans="1:14" x14ac:dyDescent="0.25">
      <c r="A28" s="193"/>
      <c r="B28" s="194"/>
      <c r="C28" s="194"/>
      <c r="D28" s="217"/>
      <c r="E28" s="217"/>
      <c r="F28" s="217"/>
      <c r="G28" s="217"/>
      <c r="H28" s="217"/>
      <c r="I28" s="217"/>
      <c r="J28" s="217"/>
      <c r="K28" s="217"/>
      <c r="L28" s="217"/>
      <c r="M28" s="217"/>
      <c r="N28" s="217"/>
    </row>
    <row r="29" spans="1:14" x14ac:dyDescent="0.25">
      <c r="A29" s="213" t="s">
        <v>419</v>
      </c>
      <c r="B29" s="194"/>
      <c r="C29" s="218">
        <v>5500.15</v>
      </c>
      <c r="D29" s="199" t="s">
        <v>420</v>
      </c>
      <c r="E29" s="219" t="s">
        <v>421</v>
      </c>
      <c r="G29" s="194"/>
      <c r="H29" s="194"/>
      <c r="I29" s="194"/>
      <c r="J29" s="194"/>
      <c r="K29" s="194"/>
      <c r="L29" s="220"/>
      <c r="M29" s="220"/>
      <c r="N29" s="194"/>
    </row>
    <row r="30" spans="1:14" x14ac:dyDescent="0.25">
      <c r="A30" s="193"/>
      <c r="B30" s="221" t="s">
        <v>422</v>
      </c>
      <c r="C30" s="222"/>
      <c r="D30" s="201"/>
      <c r="E30" s="219"/>
      <c r="G30" s="194"/>
    </row>
    <row r="31" spans="1:14" x14ac:dyDescent="0.25">
      <c r="A31" s="193"/>
      <c r="B31" s="223" t="s">
        <v>423</v>
      </c>
      <c r="C31" s="218">
        <v>1249.3900000000001</v>
      </c>
      <c r="D31" s="199" t="s">
        <v>424</v>
      </c>
      <c r="E31" s="219" t="s">
        <v>421</v>
      </c>
      <c r="G31" s="194" t="s">
        <v>425</v>
      </c>
      <c r="I31" s="194"/>
      <c r="J31" s="194"/>
      <c r="K31" s="194"/>
      <c r="L31" s="218">
        <v>436.38</v>
      </c>
      <c r="M31" s="224" t="s">
        <v>426</v>
      </c>
      <c r="N31" s="219" t="s">
        <v>421</v>
      </c>
    </row>
    <row r="32" spans="1:14" x14ac:dyDescent="0.25">
      <c r="A32" s="193"/>
      <c r="B32" s="223" t="s">
        <v>427</v>
      </c>
      <c r="C32" s="218">
        <v>2230.91</v>
      </c>
      <c r="D32" s="225" t="s">
        <v>428</v>
      </c>
      <c r="E32" s="219" t="s">
        <v>421</v>
      </c>
      <c r="G32" s="194" t="s">
        <v>429</v>
      </c>
      <c r="I32" s="194"/>
      <c r="J32" s="194"/>
      <c r="K32" s="194"/>
      <c r="L32" s="472">
        <v>1838.1</v>
      </c>
      <c r="M32" s="472"/>
      <c r="N32" s="219" t="s">
        <v>430</v>
      </c>
    </row>
    <row r="33" spans="1:14" x14ac:dyDescent="0.25">
      <c r="A33" s="193"/>
      <c r="B33" s="223" t="s">
        <v>431</v>
      </c>
      <c r="C33" s="218">
        <v>2019.84</v>
      </c>
      <c r="D33" s="225" t="s">
        <v>432</v>
      </c>
      <c r="E33" s="219" t="s">
        <v>421</v>
      </c>
      <c r="G33" s="194" t="s">
        <v>433</v>
      </c>
      <c r="I33" s="194"/>
      <c r="J33" s="194"/>
      <c r="K33" s="194"/>
      <c r="L33" s="472">
        <v>226.2</v>
      </c>
      <c r="M33" s="472"/>
      <c r="N33" s="219" t="s">
        <v>430</v>
      </c>
    </row>
    <row r="34" spans="1:14" x14ac:dyDescent="0.25">
      <c r="A34" s="193"/>
      <c r="B34" s="223" t="s">
        <v>434</v>
      </c>
      <c r="C34" s="218">
        <v>0</v>
      </c>
      <c r="D34" s="199" t="s">
        <v>435</v>
      </c>
      <c r="E34" s="219" t="s">
        <v>421</v>
      </c>
      <c r="G34" s="194" t="s">
        <v>436</v>
      </c>
      <c r="H34" s="194"/>
      <c r="I34" s="194"/>
      <c r="J34" s="194"/>
      <c r="K34" s="194"/>
      <c r="L34" s="482" t="s">
        <v>437</v>
      </c>
      <c r="M34" s="482"/>
      <c r="N34" s="194"/>
    </row>
    <row r="35" spans="1:14" x14ac:dyDescent="0.25">
      <c r="A35" s="226"/>
    </row>
    <row r="36" spans="1:14" x14ac:dyDescent="0.25">
      <c r="A36" s="483" t="s">
        <v>438</v>
      </c>
      <c r="B36" s="476" t="s">
        <v>439</v>
      </c>
      <c r="C36" s="476" t="s">
        <v>440</v>
      </c>
      <c r="D36" s="476"/>
      <c r="E36" s="476"/>
      <c r="F36" s="476" t="s">
        <v>441</v>
      </c>
      <c r="G36" s="476" t="s">
        <v>23</v>
      </c>
      <c r="H36" s="476"/>
      <c r="I36" s="476"/>
      <c r="J36" s="476" t="s">
        <v>442</v>
      </c>
      <c r="K36" s="476"/>
      <c r="L36" s="476"/>
      <c r="M36" s="476" t="s">
        <v>443</v>
      </c>
      <c r="N36" s="476" t="s">
        <v>444</v>
      </c>
    </row>
    <row r="37" spans="1:14" x14ac:dyDescent="0.25">
      <c r="A37" s="483"/>
      <c r="B37" s="476"/>
      <c r="C37" s="476"/>
      <c r="D37" s="476"/>
      <c r="E37" s="476"/>
      <c r="F37" s="476"/>
      <c r="G37" s="476"/>
      <c r="H37" s="476"/>
      <c r="I37" s="476"/>
      <c r="J37" s="476"/>
      <c r="K37" s="476"/>
      <c r="L37" s="476"/>
      <c r="M37" s="476"/>
      <c r="N37" s="476"/>
    </row>
    <row r="38" spans="1:14" ht="45" x14ac:dyDescent="0.25">
      <c r="A38" s="483"/>
      <c r="B38" s="476"/>
      <c r="C38" s="476"/>
      <c r="D38" s="476"/>
      <c r="E38" s="476"/>
      <c r="F38" s="476"/>
      <c r="G38" s="227" t="s">
        <v>445</v>
      </c>
      <c r="H38" s="227" t="s">
        <v>446</v>
      </c>
      <c r="I38" s="227" t="s">
        <v>447</v>
      </c>
      <c r="J38" s="227" t="s">
        <v>445</v>
      </c>
      <c r="K38" s="227" t="s">
        <v>446</v>
      </c>
      <c r="L38" s="227" t="s">
        <v>448</v>
      </c>
      <c r="M38" s="476"/>
      <c r="N38" s="476"/>
    </row>
    <row r="39" spans="1:14" x14ac:dyDescent="0.25">
      <c r="A39" s="228">
        <v>1</v>
      </c>
      <c r="B39" s="229">
        <v>2</v>
      </c>
      <c r="C39" s="477">
        <v>3</v>
      </c>
      <c r="D39" s="477"/>
      <c r="E39" s="477"/>
      <c r="F39" s="229">
        <v>4</v>
      </c>
      <c r="G39" s="229">
        <v>5</v>
      </c>
      <c r="H39" s="229">
        <v>6</v>
      </c>
      <c r="I39" s="229">
        <v>7</v>
      </c>
      <c r="J39" s="229">
        <v>8</v>
      </c>
      <c r="K39" s="229">
        <v>9</v>
      </c>
      <c r="L39" s="229">
        <v>10</v>
      </c>
      <c r="M39" s="229">
        <v>11</v>
      </c>
      <c r="N39" s="229">
        <v>12</v>
      </c>
    </row>
    <row r="40" spans="1:14" x14ac:dyDescent="0.25">
      <c r="A40" s="478" t="s">
        <v>449</v>
      </c>
      <c r="B40" s="479"/>
      <c r="C40" s="479"/>
      <c r="D40" s="479"/>
      <c r="E40" s="479"/>
      <c r="F40" s="479"/>
      <c r="G40" s="479"/>
      <c r="H40" s="479"/>
      <c r="I40" s="479"/>
      <c r="J40" s="479"/>
      <c r="K40" s="479"/>
      <c r="L40" s="479"/>
      <c r="M40" s="479"/>
      <c r="N40" s="480"/>
    </row>
    <row r="41" spans="1:14" x14ac:dyDescent="0.25">
      <c r="A41" s="230" t="s">
        <v>64</v>
      </c>
      <c r="B41" s="231" t="s">
        <v>450</v>
      </c>
      <c r="C41" s="481" t="s">
        <v>451</v>
      </c>
      <c r="D41" s="481"/>
      <c r="E41" s="481"/>
      <c r="F41" s="232" t="s">
        <v>452</v>
      </c>
      <c r="G41" s="233"/>
      <c r="H41" s="233"/>
      <c r="I41" s="234">
        <v>250</v>
      </c>
      <c r="J41" s="235"/>
      <c r="K41" s="233"/>
      <c r="L41" s="235"/>
      <c r="M41" s="233"/>
      <c r="N41" s="236"/>
    </row>
    <row r="42" spans="1:14" x14ac:dyDescent="0.25">
      <c r="A42" s="237"/>
      <c r="B42" s="238" t="s">
        <v>64</v>
      </c>
      <c r="C42" s="467" t="s">
        <v>453</v>
      </c>
      <c r="D42" s="467"/>
      <c r="E42" s="467"/>
      <c r="F42" s="239"/>
      <c r="G42" s="240"/>
      <c r="H42" s="240"/>
      <c r="I42" s="240"/>
      <c r="J42" s="241">
        <v>3.51</v>
      </c>
      <c r="K42" s="240"/>
      <c r="L42" s="241">
        <v>877.5</v>
      </c>
      <c r="M42" s="242">
        <v>19.18</v>
      </c>
      <c r="N42" s="243">
        <v>16830</v>
      </c>
    </row>
    <row r="43" spans="1:14" x14ac:dyDescent="0.25">
      <c r="A43" s="237"/>
      <c r="B43" s="238" t="s">
        <v>63</v>
      </c>
      <c r="C43" s="467" t="s">
        <v>454</v>
      </c>
      <c r="D43" s="467"/>
      <c r="E43" s="467"/>
      <c r="F43" s="239"/>
      <c r="G43" s="240"/>
      <c r="H43" s="240"/>
      <c r="I43" s="240"/>
      <c r="J43" s="241">
        <v>2.15</v>
      </c>
      <c r="K43" s="240"/>
      <c r="L43" s="241">
        <v>537.5</v>
      </c>
      <c r="M43" s="240"/>
      <c r="N43" s="244"/>
    </row>
    <row r="44" spans="1:14" x14ac:dyDescent="0.25">
      <c r="A44" s="237"/>
      <c r="B44" s="238" t="s">
        <v>62</v>
      </c>
      <c r="C44" s="467" t="s">
        <v>455</v>
      </c>
      <c r="D44" s="467"/>
      <c r="E44" s="467"/>
      <c r="F44" s="239"/>
      <c r="G44" s="240"/>
      <c r="H44" s="240"/>
      <c r="I44" s="240"/>
      <c r="J44" s="241">
        <v>0.16</v>
      </c>
      <c r="K44" s="240"/>
      <c r="L44" s="241">
        <v>40</v>
      </c>
      <c r="M44" s="242">
        <v>19.18</v>
      </c>
      <c r="N44" s="245">
        <v>767</v>
      </c>
    </row>
    <row r="45" spans="1:14" x14ac:dyDescent="0.25">
      <c r="A45" s="237"/>
      <c r="B45" s="238" t="s">
        <v>61</v>
      </c>
      <c r="C45" s="467" t="s">
        <v>456</v>
      </c>
      <c r="D45" s="467"/>
      <c r="E45" s="467"/>
      <c r="F45" s="239"/>
      <c r="G45" s="240"/>
      <c r="H45" s="240"/>
      <c r="I45" s="240"/>
      <c r="J45" s="241">
        <v>0.57999999999999996</v>
      </c>
      <c r="K45" s="240"/>
      <c r="L45" s="241">
        <v>145</v>
      </c>
      <c r="M45" s="240"/>
      <c r="N45" s="244"/>
    </row>
    <row r="46" spans="1:14" x14ac:dyDescent="0.25">
      <c r="A46" s="246"/>
      <c r="B46" s="238"/>
      <c r="C46" s="467" t="s">
        <v>457</v>
      </c>
      <c r="D46" s="467"/>
      <c r="E46" s="467"/>
      <c r="F46" s="239" t="s">
        <v>458</v>
      </c>
      <c r="G46" s="242">
        <v>0.28000000000000003</v>
      </c>
      <c r="H46" s="240"/>
      <c r="I46" s="247">
        <v>70</v>
      </c>
      <c r="J46" s="248"/>
      <c r="K46" s="240"/>
      <c r="L46" s="248"/>
      <c r="M46" s="240"/>
      <c r="N46" s="244"/>
    </row>
    <row r="47" spans="1:14" x14ac:dyDescent="0.25">
      <c r="A47" s="246"/>
      <c r="B47" s="238"/>
      <c r="C47" s="467" t="s">
        <v>459</v>
      </c>
      <c r="D47" s="467"/>
      <c r="E47" s="467"/>
      <c r="F47" s="239" t="s">
        <v>458</v>
      </c>
      <c r="G47" s="242">
        <v>0.01</v>
      </c>
      <c r="H47" s="240"/>
      <c r="I47" s="249">
        <v>2.5</v>
      </c>
      <c r="J47" s="248"/>
      <c r="K47" s="240"/>
      <c r="L47" s="248"/>
      <c r="M47" s="240"/>
      <c r="N47" s="244"/>
    </row>
    <row r="48" spans="1:14" x14ac:dyDescent="0.25">
      <c r="A48" s="237"/>
      <c r="B48" s="238"/>
      <c r="C48" s="485" t="s">
        <v>460</v>
      </c>
      <c r="D48" s="485"/>
      <c r="E48" s="485"/>
      <c r="F48" s="250"/>
      <c r="G48" s="251"/>
      <c r="H48" s="251"/>
      <c r="I48" s="251"/>
      <c r="J48" s="252">
        <v>6.24</v>
      </c>
      <c r="K48" s="251"/>
      <c r="L48" s="253">
        <v>1560</v>
      </c>
      <c r="M48" s="251"/>
      <c r="N48" s="254"/>
    </row>
    <row r="49" spans="1:14" x14ac:dyDescent="0.25">
      <c r="A49" s="246"/>
      <c r="B49" s="238"/>
      <c r="C49" s="467" t="s">
        <v>461</v>
      </c>
      <c r="D49" s="467"/>
      <c r="E49" s="467"/>
      <c r="F49" s="239"/>
      <c r="G49" s="240"/>
      <c r="H49" s="240"/>
      <c r="I49" s="240"/>
      <c r="J49" s="248"/>
      <c r="K49" s="240"/>
      <c r="L49" s="241">
        <v>917.5</v>
      </c>
      <c r="M49" s="240"/>
      <c r="N49" s="243">
        <v>17597</v>
      </c>
    </row>
    <row r="50" spans="1:14" ht="37.5" customHeight="1" x14ac:dyDescent="0.25">
      <c r="A50" s="246"/>
      <c r="B50" s="238" t="s">
        <v>462</v>
      </c>
      <c r="C50" s="467" t="s">
        <v>463</v>
      </c>
      <c r="D50" s="467"/>
      <c r="E50" s="467"/>
      <c r="F50" s="239" t="s">
        <v>464</v>
      </c>
      <c r="G50" s="247">
        <v>97</v>
      </c>
      <c r="H50" s="240"/>
      <c r="I50" s="247">
        <v>97</v>
      </c>
      <c r="J50" s="248"/>
      <c r="K50" s="240"/>
      <c r="L50" s="241">
        <v>889.98</v>
      </c>
      <c r="M50" s="240"/>
      <c r="N50" s="243">
        <v>17069</v>
      </c>
    </row>
    <row r="51" spans="1:14" ht="37.5" customHeight="1" x14ac:dyDescent="0.25">
      <c r="A51" s="246"/>
      <c r="B51" s="238" t="s">
        <v>465</v>
      </c>
      <c r="C51" s="467" t="s">
        <v>466</v>
      </c>
      <c r="D51" s="467"/>
      <c r="E51" s="467"/>
      <c r="F51" s="239" t="s">
        <v>464</v>
      </c>
      <c r="G51" s="247">
        <v>51</v>
      </c>
      <c r="H51" s="240"/>
      <c r="I51" s="247">
        <v>51</v>
      </c>
      <c r="J51" s="248"/>
      <c r="K51" s="240"/>
      <c r="L51" s="241">
        <v>467.93</v>
      </c>
      <c r="M51" s="240"/>
      <c r="N51" s="243">
        <v>8974</v>
      </c>
    </row>
    <row r="52" spans="1:14" x14ac:dyDescent="0.25">
      <c r="A52" s="255"/>
      <c r="B52" s="256"/>
      <c r="C52" s="481" t="s">
        <v>467</v>
      </c>
      <c r="D52" s="481"/>
      <c r="E52" s="481"/>
      <c r="F52" s="232"/>
      <c r="G52" s="233"/>
      <c r="H52" s="233"/>
      <c r="I52" s="233"/>
      <c r="J52" s="235"/>
      <c r="K52" s="233"/>
      <c r="L52" s="257">
        <v>2917.91</v>
      </c>
      <c r="M52" s="251"/>
      <c r="N52" s="236"/>
    </row>
    <row r="53" spans="1:14" ht="22.5" x14ac:dyDescent="0.25">
      <c r="A53" s="230" t="s">
        <v>468</v>
      </c>
      <c r="B53" s="231" t="s">
        <v>469</v>
      </c>
      <c r="C53" s="481" t="s">
        <v>470</v>
      </c>
      <c r="D53" s="481"/>
      <c r="E53" s="481"/>
      <c r="F53" s="232" t="s">
        <v>471</v>
      </c>
      <c r="G53" s="233"/>
      <c r="H53" s="233"/>
      <c r="I53" s="234">
        <v>250</v>
      </c>
      <c r="J53" s="258">
        <v>857.33</v>
      </c>
      <c r="K53" s="233"/>
      <c r="L53" s="257">
        <v>214332.5</v>
      </c>
      <c r="M53" s="233"/>
      <c r="N53" s="236"/>
    </row>
    <row r="54" spans="1:14" x14ac:dyDescent="0.25">
      <c r="A54" s="255"/>
      <c r="B54" s="256"/>
      <c r="C54" s="467" t="s">
        <v>472</v>
      </c>
      <c r="D54" s="467"/>
      <c r="E54" s="467"/>
      <c r="F54" s="467"/>
      <c r="G54" s="467"/>
      <c r="H54" s="467"/>
      <c r="I54" s="467"/>
      <c r="J54" s="467"/>
      <c r="K54" s="467"/>
      <c r="L54" s="467"/>
      <c r="M54" s="467"/>
      <c r="N54" s="484"/>
    </row>
    <row r="55" spans="1:14" x14ac:dyDescent="0.25">
      <c r="A55" s="255"/>
      <c r="B55" s="256"/>
      <c r="C55" s="481" t="s">
        <v>467</v>
      </c>
      <c r="D55" s="481"/>
      <c r="E55" s="481"/>
      <c r="F55" s="232"/>
      <c r="G55" s="233"/>
      <c r="H55" s="233"/>
      <c r="I55" s="233"/>
      <c r="J55" s="235"/>
      <c r="K55" s="233"/>
      <c r="L55" s="257">
        <v>214332.5</v>
      </c>
      <c r="M55" s="251"/>
      <c r="N55" s="236"/>
    </row>
    <row r="56" spans="1:14" x14ac:dyDescent="0.25">
      <c r="A56" s="230" t="s">
        <v>62</v>
      </c>
      <c r="B56" s="231" t="s">
        <v>473</v>
      </c>
      <c r="C56" s="481" t="s">
        <v>474</v>
      </c>
      <c r="D56" s="481"/>
      <c r="E56" s="481"/>
      <c r="F56" s="232" t="s">
        <v>452</v>
      </c>
      <c r="G56" s="233"/>
      <c r="H56" s="233"/>
      <c r="I56" s="234">
        <v>100</v>
      </c>
      <c r="J56" s="235"/>
      <c r="K56" s="233"/>
      <c r="L56" s="235"/>
      <c r="M56" s="233"/>
      <c r="N56" s="236"/>
    </row>
    <row r="57" spans="1:14" x14ac:dyDescent="0.25">
      <c r="A57" s="237"/>
      <c r="B57" s="238" t="s">
        <v>64</v>
      </c>
      <c r="C57" s="467" t="s">
        <v>453</v>
      </c>
      <c r="D57" s="467"/>
      <c r="E57" s="467"/>
      <c r="F57" s="239"/>
      <c r="G57" s="240"/>
      <c r="H57" s="240"/>
      <c r="I57" s="240"/>
      <c r="J57" s="241">
        <v>8.7799999999999994</v>
      </c>
      <c r="K57" s="240"/>
      <c r="L57" s="241">
        <v>878</v>
      </c>
      <c r="M57" s="242">
        <v>19.18</v>
      </c>
      <c r="N57" s="243">
        <v>16840</v>
      </c>
    </row>
    <row r="58" spans="1:14" x14ac:dyDescent="0.25">
      <c r="A58" s="237"/>
      <c r="B58" s="238" t="s">
        <v>63</v>
      </c>
      <c r="C58" s="467" t="s">
        <v>454</v>
      </c>
      <c r="D58" s="467"/>
      <c r="E58" s="467"/>
      <c r="F58" s="239"/>
      <c r="G58" s="240"/>
      <c r="H58" s="240"/>
      <c r="I58" s="240"/>
      <c r="J58" s="241">
        <v>2.15</v>
      </c>
      <c r="K58" s="240"/>
      <c r="L58" s="241">
        <v>215</v>
      </c>
      <c r="M58" s="240"/>
      <c r="N58" s="244"/>
    </row>
    <row r="59" spans="1:14" x14ac:dyDescent="0.25">
      <c r="A59" s="237"/>
      <c r="B59" s="238" t="s">
        <v>62</v>
      </c>
      <c r="C59" s="467" t="s">
        <v>455</v>
      </c>
      <c r="D59" s="467"/>
      <c r="E59" s="467"/>
      <c r="F59" s="239"/>
      <c r="G59" s="240"/>
      <c r="H59" s="240"/>
      <c r="I59" s="240"/>
      <c r="J59" s="241">
        <v>0.16</v>
      </c>
      <c r="K59" s="240"/>
      <c r="L59" s="241">
        <v>16</v>
      </c>
      <c r="M59" s="242">
        <v>19.18</v>
      </c>
      <c r="N59" s="245">
        <v>307</v>
      </c>
    </row>
    <row r="60" spans="1:14" x14ac:dyDescent="0.25">
      <c r="A60" s="237"/>
      <c r="B60" s="238" t="s">
        <v>61</v>
      </c>
      <c r="C60" s="467" t="s">
        <v>456</v>
      </c>
      <c r="D60" s="467"/>
      <c r="E60" s="467"/>
      <c r="F60" s="239"/>
      <c r="G60" s="240"/>
      <c r="H60" s="240"/>
      <c r="I60" s="240"/>
      <c r="J60" s="241">
        <v>0.69</v>
      </c>
      <c r="K60" s="240"/>
      <c r="L60" s="241">
        <v>69</v>
      </c>
      <c r="M60" s="240"/>
      <c r="N60" s="244"/>
    </row>
    <row r="61" spans="1:14" x14ac:dyDescent="0.25">
      <c r="A61" s="246"/>
      <c r="B61" s="238"/>
      <c r="C61" s="467" t="s">
        <v>457</v>
      </c>
      <c r="D61" s="467"/>
      <c r="E61" s="467"/>
      <c r="F61" s="239" t="s">
        <v>458</v>
      </c>
      <c r="G61" s="249">
        <v>0.7</v>
      </c>
      <c r="H61" s="240"/>
      <c r="I61" s="247">
        <v>70</v>
      </c>
      <c r="J61" s="248"/>
      <c r="K61" s="240"/>
      <c r="L61" s="248"/>
      <c r="M61" s="240"/>
      <c r="N61" s="244"/>
    </row>
    <row r="62" spans="1:14" x14ac:dyDescent="0.25">
      <c r="A62" s="246"/>
      <c r="B62" s="238"/>
      <c r="C62" s="467" t="s">
        <v>459</v>
      </c>
      <c r="D62" s="467"/>
      <c r="E62" s="467"/>
      <c r="F62" s="239" t="s">
        <v>458</v>
      </c>
      <c r="G62" s="242">
        <v>0.01</v>
      </c>
      <c r="H62" s="240"/>
      <c r="I62" s="247">
        <v>1</v>
      </c>
      <c r="J62" s="248"/>
      <c r="K62" s="240"/>
      <c r="L62" s="248"/>
      <c r="M62" s="240"/>
      <c r="N62" s="244"/>
    </row>
    <row r="63" spans="1:14" x14ac:dyDescent="0.25">
      <c r="A63" s="237"/>
      <c r="B63" s="238"/>
      <c r="C63" s="485" t="s">
        <v>460</v>
      </c>
      <c r="D63" s="485"/>
      <c r="E63" s="485"/>
      <c r="F63" s="250"/>
      <c r="G63" s="251"/>
      <c r="H63" s="251"/>
      <c r="I63" s="251"/>
      <c r="J63" s="252">
        <v>11.62</v>
      </c>
      <c r="K63" s="251"/>
      <c r="L63" s="253">
        <v>1162</v>
      </c>
      <c r="M63" s="251"/>
      <c r="N63" s="254"/>
    </row>
    <row r="64" spans="1:14" x14ac:dyDescent="0.25">
      <c r="A64" s="246"/>
      <c r="B64" s="238"/>
      <c r="C64" s="467" t="s">
        <v>461</v>
      </c>
      <c r="D64" s="467"/>
      <c r="E64" s="467"/>
      <c r="F64" s="239"/>
      <c r="G64" s="240"/>
      <c r="H64" s="240"/>
      <c r="I64" s="240"/>
      <c r="J64" s="248"/>
      <c r="K64" s="240"/>
      <c r="L64" s="241">
        <v>894</v>
      </c>
      <c r="M64" s="240"/>
      <c r="N64" s="243">
        <v>17147</v>
      </c>
    </row>
    <row r="65" spans="1:14" ht="36" customHeight="1" x14ac:dyDescent="0.25">
      <c r="A65" s="246"/>
      <c r="B65" s="238" t="s">
        <v>462</v>
      </c>
      <c r="C65" s="467" t="s">
        <v>463</v>
      </c>
      <c r="D65" s="467"/>
      <c r="E65" s="467"/>
      <c r="F65" s="239" t="s">
        <v>464</v>
      </c>
      <c r="G65" s="247">
        <v>97</v>
      </c>
      <c r="H65" s="240"/>
      <c r="I65" s="247">
        <v>97</v>
      </c>
      <c r="J65" s="248"/>
      <c r="K65" s="240"/>
      <c r="L65" s="241">
        <v>867.18</v>
      </c>
      <c r="M65" s="240"/>
      <c r="N65" s="243">
        <v>16633</v>
      </c>
    </row>
    <row r="66" spans="1:14" ht="37.5" customHeight="1" x14ac:dyDescent="0.25">
      <c r="A66" s="246"/>
      <c r="B66" s="238" t="s">
        <v>465</v>
      </c>
      <c r="C66" s="467" t="s">
        <v>466</v>
      </c>
      <c r="D66" s="467"/>
      <c r="E66" s="467"/>
      <c r="F66" s="239" t="s">
        <v>464</v>
      </c>
      <c r="G66" s="247">
        <v>51</v>
      </c>
      <c r="H66" s="240"/>
      <c r="I66" s="247">
        <v>51</v>
      </c>
      <c r="J66" s="248"/>
      <c r="K66" s="240"/>
      <c r="L66" s="241">
        <v>455.94</v>
      </c>
      <c r="M66" s="240"/>
      <c r="N66" s="243">
        <v>8745</v>
      </c>
    </row>
    <row r="67" spans="1:14" x14ac:dyDescent="0.25">
      <c r="A67" s="255"/>
      <c r="B67" s="256"/>
      <c r="C67" s="481" t="s">
        <v>467</v>
      </c>
      <c r="D67" s="481"/>
      <c r="E67" s="481"/>
      <c r="F67" s="232"/>
      <c r="G67" s="233"/>
      <c r="H67" s="233"/>
      <c r="I67" s="233"/>
      <c r="J67" s="235"/>
      <c r="K67" s="233"/>
      <c r="L67" s="257">
        <v>2485.12</v>
      </c>
      <c r="M67" s="251"/>
      <c r="N67" s="236"/>
    </row>
    <row r="68" spans="1:14" ht="22.5" x14ac:dyDescent="0.25">
      <c r="A68" s="230" t="s">
        <v>475</v>
      </c>
      <c r="B68" s="231" t="s">
        <v>469</v>
      </c>
      <c r="C68" s="481" t="s">
        <v>476</v>
      </c>
      <c r="D68" s="481"/>
      <c r="E68" s="481"/>
      <c r="F68" s="232" t="s">
        <v>471</v>
      </c>
      <c r="G68" s="233"/>
      <c r="H68" s="233"/>
      <c r="I68" s="234">
        <v>100</v>
      </c>
      <c r="J68" s="257">
        <v>1394.05</v>
      </c>
      <c r="K68" s="233"/>
      <c r="L68" s="257">
        <v>139405</v>
      </c>
      <c r="M68" s="233"/>
      <c r="N68" s="236"/>
    </row>
    <row r="69" spans="1:14" x14ac:dyDescent="0.25">
      <c r="A69" s="255"/>
      <c r="B69" s="256"/>
      <c r="C69" s="467" t="s">
        <v>472</v>
      </c>
      <c r="D69" s="467"/>
      <c r="E69" s="467"/>
      <c r="F69" s="467"/>
      <c r="G69" s="467"/>
      <c r="H69" s="467"/>
      <c r="I69" s="467"/>
      <c r="J69" s="467"/>
      <c r="K69" s="467"/>
      <c r="L69" s="467"/>
      <c r="M69" s="467"/>
      <c r="N69" s="484"/>
    </row>
    <row r="70" spans="1:14" x14ac:dyDescent="0.25">
      <c r="A70" s="255"/>
      <c r="B70" s="256"/>
      <c r="C70" s="481" t="s">
        <v>467</v>
      </c>
      <c r="D70" s="481"/>
      <c r="E70" s="481"/>
      <c r="F70" s="232"/>
      <c r="G70" s="233"/>
      <c r="H70" s="233"/>
      <c r="I70" s="233"/>
      <c r="J70" s="235"/>
      <c r="K70" s="233"/>
      <c r="L70" s="257">
        <v>139405</v>
      </c>
      <c r="M70" s="251"/>
      <c r="N70" s="236"/>
    </row>
    <row r="71" spans="1:14" x14ac:dyDescent="0.25">
      <c r="A71" s="230" t="s">
        <v>59</v>
      </c>
      <c r="B71" s="231" t="s">
        <v>477</v>
      </c>
      <c r="C71" s="481" t="s">
        <v>478</v>
      </c>
      <c r="D71" s="481"/>
      <c r="E71" s="481"/>
      <c r="F71" s="232" t="s">
        <v>452</v>
      </c>
      <c r="G71" s="233"/>
      <c r="H71" s="233"/>
      <c r="I71" s="234">
        <v>350</v>
      </c>
      <c r="J71" s="235"/>
      <c r="K71" s="233"/>
      <c r="L71" s="235"/>
      <c r="M71" s="233"/>
      <c r="N71" s="236"/>
    </row>
    <row r="72" spans="1:14" x14ac:dyDescent="0.25">
      <c r="A72" s="237"/>
      <c r="B72" s="238" t="s">
        <v>64</v>
      </c>
      <c r="C72" s="467" t="s">
        <v>453</v>
      </c>
      <c r="D72" s="467"/>
      <c r="E72" s="467"/>
      <c r="F72" s="239"/>
      <c r="G72" s="240"/>
      <c r="H72" s="240"/>
      <c r="I72" s="240"/>
      <c r="J72" s="241">
        <v>29.72</v>
      </c>
      <c r="K72" s="240"/>
      <c r="L72" s="259">
        <v>10402</v>
      </c>
      <c r="M72" s="242">
        <v>19.18</v>
      </c>
      <c r="N72" s="243">
        <v>199510</v>
      </c>
    </row>
    <row r="73" spans="1:14" x14ac:dyDescent="0.25">
      <c r="A73" s="237"/>
      <c r="B73" s="238" t="s">
        <v>63</v>
      </c>
      <c r="C73" s="467" t="s">
        <v>454</v>
      </c>
      <c r="D73" s="467"/>
      <c r="E73" s="467"/>
      <c r="F73" s="239"/>
      <c r="G73" s="240"/>
      <c r="H73" s="240"/>
      <c r="I73" s="240"/>
      <c r="J73" s="241">
        <v>44.53</v>
      </c>
      <c r="K73" s="240"/>
      <c r="L73" s="259">
        <v>15585.5</v>
      </c>
      <c r="M73" s="240"/>
      <c r="N73" s="244"/>
    </row>
    <row r="74" spans="1:14" x14ac:dyDescent="0.25">
      <c r="A74" s="237"/>
      <c r="B74" s="238" t="s">
        <v>62</v>
      </c>
      <c r="C74" s="467" t="s">
        <v>455</v>
      </c>
      <c r="D74" s="467"/>
      <c r="E74" s="467"/>
      <c r="F74" s="239"/>
      <c r="G74" s="240"/>
      <c r="H74" s="240"/>
      <c r="I74" s="240"/>
      <c r="J74" s="241">
        <v>3.82</v>
      </c>
      <c r="K74" s="240"/>
      <c r="L74" s="259">
        <v>1337</v>
      </c>
      <c r="M74" s="242">
        <v>19.18</v>
      </c>
      <c r="N74" s="243">
        <v>25644</v>
      </c>
    </row>
    <row r="75" spans="1:14" x14ac:dyDescent="0.25">
      <c r="A75" s="237"/>
      <c r="B75" s="238" t="s">
        <v>61</v>
      </c>
      <c r="C75" s="467" t="s">
        <v>456</v>
      </c>
      <c r="D75" s="467"/>
      <c r="E75" s="467"/>
      <c r="F75" s="239"/>
      <c r="G75" s="240"/>
      <c r="H75" s="240"/>
      <c r="I75" s="240"/>
      <c r="J75" s="241">
        <v>3.97</v>
      </c>
      <c r="K75" s="240"/>
      <c r="L75" s="259">
        <v>1389.5</v>
      </c>
      <c r="M75" s="240"/>
      <c r="N75" s="244"/>
    </row>
    <row r="76" spans="1:14" x14ac:dyDescent="0.25">
      <c r="A76" s="246"/>
      <c r="B76" s="238"/>
      <c r="C76" s="467" t="s">
        <v>457</v>
      </c>
      <c r="D76" s="467"/>
      <c r="E76" s="467"/>
      <c r="F76" s="239" t="s">
        <v>458</v>
      </c>
      <c r="G76" s="242">
        <v>2.37</v>
      </c>
      <c r="H76" s="240"/>
      <c r="I76" s="249">
        <v>829.5</v>
      </c>
      <c r="J76" s="248"/>
      <c r="K76" s="240"/>
      <c r="L76" s="248"/>
      <c r="M76" s="240"/>
      <c r="N76" s="244"/>
    </row>
    <row r="77" spans="1:14" x14ac:dyDescent="0.25">
      <c r="A77" s="246"/>
      <c r="B77" s="238"/>
      <c r="C77" s="467" t="s">
        <v>459</v>
      </c>
      <c r="D77" s="467"/>
      <c r="E77" s="467"/>
      <c r="F77" s="239" t="s">
        <v>458</v>
      </c>
      <c r="G77" s="242">
        <v>0.28999999999999998</v>
      </c>
      <c r="H77" s="240"/>
      <c r="I77" s="249">
        <v>101.5</v>
      </c>
      <c r="J77" s="248"/>
      <c r="K77" s="240"/>
      <c r="L77" s="248"/>
      <c r="M77" s="240"/>
      <c r="N77" s="244"/>
    </row>
    <row r="78" spans="1:14" x14ac:dyDescent="0.25">
      <c r="A78" s="237"/>
      <c r="B78" s="238"/>
      <c r="C78" s="485" t="s">
        <v>460</v>
      </c>
      <c r="D78" s="485"/>
      <c r="E78" s="485"/>
      <c r="F78" s="250"/>
      <c r="G78" s="251"/>
      <c r="H78" s="251"/>
      <c r="I78" s="251"/>
      <c r="J78" s="252">
        <v>78.22</v>
      </c>
      <c r="K78" s="251"/>
      <c r="L78" s="253">
        <v>27377</v>
      </c>
      <c r="M78" s="251"/>
      <c r="N78" s="254"/>
    </row>
    <row r="79" spans="1:14" x14ac:dyDescent="0.25">
      <c r="A79" s="246"/>
      <c r="B79" s="238"/>
      <c r="C79" s="467" t="s">
        <v>461</v>
      </c>
      <c r="D79" s="467"/>
      <c r="E79" s="467"/>
      <c r="F79" s="239"/>
      <c r="G79" s="240"/>
      <c r="H79" s="240"/>
      <c r="I79" s="240"/>
      <c r="J79" s="248"/>
      <c r="K79" s="240"/>
      <c r="L79" s="259">
        <v>11739</v>
      </c>
      <c r="M79" s="240"/>
      <c r="N79" s="243">
        <v>225154</v>
      </c>
    </row>
    <row r="80" spans="1:14" ht="36" customHeight="1" x14ac:dyDescent="0.25">
      <c r="A80" s="246"/>
      <c r="B80" s="238" t="s">
        <v>462</v>
      </c>
      <c r="C80" s="467" t="s">
        <v>463</v>
      </c>
      <c r="D80" s="467"/>
      <c r="E80" s="467"/>
      <c r="F80" s="239" t="s">
        <v>464</v>
      </c>
      <c r="G80" s="247">
        <v>97</v>
      </c>
      <c r="H80" s="240"/>
      <c r="I80" s="247">
        <v>97</v>
      </c>
      <c r="J80" s="248"/>
      <c r="K80" s="240"/>
      <c r="L80" s="259">
        <v>11386.83</v>
      </c>
      <c r="M80" s="240"/>
      <c r="N80" s="243">
        <v>218399</v>
      </c>
    </row>
    <row r="81" spans="1:14" ht="37.5" customHeight="1" x14ac:dyDescent="0.25">
      <c r="A81" s="246"/>
      <c r="B81" s="238" t="s">
        <v>465</v>
      </c>
      <c r="C81" s="467" t="s">
        <v>466</v>
      </c>
      <c r="D81" s="467"/>
      <c r="E81" s="467"/>
      <c r="F81" s="239" t="s">
        <v>464</v>
      </c>
      <c r="G81" s="247">
        <v>51</v>
      </c>
      <c r="H81" s="240"/>
      <c r="I81" s="247">
        <v>51</v>
      </c>
      <c r="J81" s="248"/>
      <c r="K81" s="240"/>
      <c r="L81" s="259">
        <v>5986.89</v>
      </c>
      <c r="M81" s="240"/>
      <c r="N81" s="243">
        <v>114829</v>
      </c>
    </row>
    <row r="82" spans="1:14" x14ac:dyDescent="0.25">
      <c r="A82" s="255"/>
      <c r="B82" s="256"/>
      <c r="C82" s="481" t="s">
        <v>467</v>
      </c>
      <c r="D82" s="481"/>
      <c r="E82" s="481"/>
      <c r="F82" s="232"/>
      <c r="G82" s="233"/>
      <c r="H82" s="233"/>
      <c r="I82" s="233"/>
      <c r="J82" s="235"/>
      <c r="K82" s="233"/>
      <c r="L82" s="257">
        <v>44750.720000000001</v>
      </c>
      <c r="M82" s="251"/>
      <c r="N82" s="236"/>
    </row>
    <row r="83" spans="1:14" x14ac:dyDescent="0.25">
      <c r="A83" s="230" t="s">
        <v>58</v>
      </c>
      <c r="B83" s="231" t="s">
        <v>479</v>
      </c>
      <c r="C83" s="481" t="s">
        <v>480</v>
      </c>
      <c r="D83" s="481"/>
      <c r="E83" s="481"/>
      <c r="F83" s="232" t="s">
        <v>471</v>
      </c>
      <c r="G83" s="233"/>
      <c r="H83" s="233"/>
      <c r="I83" s="234">
        <v>350</v>
      </c>
      <c r="J83" s="258">
        <v>159.27000000000001</v>
      </c>
      <c r="K83" s="233"/>
      <c r="L83" s="257">
        <v>55744.5</v>
      </c>
      <c r="M83" s="233"/>
      <c r="N83" s="236"/>
    </row>
    <row r="84" spans="1:14" x14ac:dyDescent="0.25">
      <c r="A84" s="255"/>
      <c r="B84" s="256"/>
      <c r="C84" s="467" t="s">
        <v>481</v>
      </c>
      <c r="D84" s="467"/>
      <c r="E84" s="467"/>
      <c r="F84" s="467"/>
      <c r="G84" s="467"/>
      <c r="H84" s="467"/>
      <c r="I84" s="467"/>
      <c r="J84" s="467"/>
      <c r="K84" s="467"/>
      <c r="L84" s="467"/>
      <c r="M84" s="467"/>
      <c r="N84" s="484"/>
    </row>
    <row r="85" spans="1:14" x14ac:dyDescent="0.25">
      <c r="A85" s="255"/>
      <c r="B85" s="256"/>
      <c r="C85" s="481" t="s">
        <v>467</v>
      </c>
      <c r="D85" s="481"/>
      <c r="E85" s="481"/>
      <c r="F85" s="232"/>
      <c r="G85" s="233"/>
      <c r="H85" s="233"/>
      <c r="I85" s="233"/>
      <c r="J85" s="235"/>
      <c r="K85" s="233"/>
      <c r="L85" s="257">
        <v>55744.5</v>
      </c>
      <c r="M85" s="251"/>
      <c r="N85" s="236"/>
    </row>
    <row r="86" spans="1:14" x14ac:dyDescent="0.25">
      <c r="A86" s="230" t="s">
        <v>56</v>
      </c>
      <c r="B86" s="231" t="s">
        <v>482</v>
      </c>
      <c r="C86" s="481" t="s">
        <v>483</v>
      </c>
      <c r="D86" s="481"/>
      <c r="E86" s="481"/>
      <c r="F86" s="232" t="s">
        <v>452</v>
      </c>
      <c r="G86" s="233"/>
      <c r="H86" s="233"/>
      <c r="I86" s="234">
        <v>350</v>
      </c>
      <c r="J86" s="235"/>
      <c r="K86" s="233"/>
      <c r="L86" s="235"/>
      <c r="M86" s="233"/>
      <c r="N86" s="236"/>
    </row>
    <row r="87" spans="1:14" x14ac:dyDescent="0.25">
      <c r="A87" s="237"/>
      <c r="B87" s="238" t="s">
        <v>64</v>
      </c>
      <c r="C87" s="467" t="s">
        <v>453</v>
      </c>
      <c r="D87" s="467"/>
      <c r="E87" s="467"/>
      <c r="F87" s="239"/>
      <c r="G87" s="240"/>
      <c r="H87" s="240"/>
      <c r="I87" s="240"/>
      <c r="J87" s="241">
        <v>14.04</v>
      </c>
      <c r="K87" s="240"/>
      <c r="L87" s="259">
        <v>4914</v>
      </c>
      <c r="M87" s="242">
        <v>19.18</v>
      </c>
      <c r="N87" s="243">
        <v>94251</v>
      </c>
    </row>
    <row r="88" spans="1:14" x14ac:dyDescent="0.25">
      <c r="A88" s="237"/>
      <c r="B88" s="238" t="s">
        <v>61</v>
      </c>
      <c r="C88" s="467" t="s">
        <v>456</v>
      </c>
      <c r="D88" s="467"/>
      <c r="E88" s="467"/>
      <c r="F88" s="239"/>
      <c r="G88" s="240"/>
      <c r="H88" s="240"/>
      <c r="I88" s="240"/>
      <c r="J88" s="241">
        <v>0.59</v>
      </c>
      <c r="K88" s="240"/>
      <c r="L88" s="241">
        <v>206.5</v>
      </c>
      <c r="M88" s="240"/>
      <c r="N88" s="244"/>
    </row>
    <row r="89" spans="1:14" x14ac:dyDescent="0.25">
      <c r="A89" s="246"/>
      <c r="B89" s="238"/>
      <c r="C89" s="467" t="s">
        <v>457</v>
      </c>
      <c r="D89" s="467"/>
      <c r="E89" s="467"/>
      <c r="F89" s="239" t="s">
        <v>458</v>
      </c>
      <c r="G89" s="242">
        <v>1.1200000000000001</v>
      </c>
      <c r="H89" s="240"/>
      <c r="I89" s="247">
        <v>392</v>
      </c>
      <c r="J89" s="248"/>
      <c r="K89" s="240"/>
      <c r="L89" s="248"/>
      <c r="M89" s="240"/>
      <c r="N89" s="244"/>
    </row>
    <row r="90" spans="1:14" x14ac:dyDescent="0.25">
      <c r="A90" s="237"/>
      <c r="B90" s="238"/>
      <c r="C90" s="485" t="s">
        <v>460</v>
      </c>
      <c r="D90" s="485"/>
      <c r="E90" s="485"/>
      <c r="F90" s="250"/>
      <c r="G90" s="251"/>
      <c r="H90" s="251"/>
      <c r="I90" s="251"/>
      <c r="J90" s="252">
        <v>14.63</v>
      </c>
      <c r="K90" s="251"/>
      <c r="L90" s="253">
        <v>5120.5</v>
      </c>
      <c r="M90" s="251"/>
      <c r="N90" s="254"/>
    </row>
    <row r="91" spans="1:14" x14ac:dyDescent="0.25">
      <c r="A91" s="246"/>
      <c r="B91" s="238"/>
      <c r="C91" s="467" t="s">
        <v>461</v>
      </c>
      <c r="D91" s="467"/>
      <c r="E91" s="467"/>
      <c r="F91" s="239"/>
      <c r="G91" s="240"/>
      <c r="H91" s="240"/>
      <c r="I91" s="240"/>
      <c r="J91" s="248"/>
      <c r="K91" s="240"/>
      <c r="L91" s="259">
        <v>4914</v>
      </c>
      <c r="M91" s="240"/>
      <c r="N91" s="243">
        <v>94251</v>
      </c>
    </row>
    <row r="92" spans="1:14" ht="36" customHeight="1" x14ac:dyDescent="0.25">
      <c r="A92" s="246"/>
      <c r="B92" s="238" t="s">
        <v>462</v>
      </c>
      <c r="C92" s="467" t="s">
        <v>463</v>
      </c>
      <c r="D92" s="467"/>
      <c r="E92" s="467"/>
      <c r="F92" s="239" t="s">
        <v>464</v>
      </c>
      <c r="G92" s="247">
        <v>97</v>
      </c>
      <c r="H92" s="240"/>
      <c r="I92" s="247">
        <v>97</v>
      </c>
      <c r="J92" s="248"/>
      <c r="K92" s="240"/>
      <c r="L92" s="259">
        <v>4766.58</v>
      </c>
      <c r="M92" s="240"/>
      <c r="N92" s="243">
        <v>91423</v>
      </c>
    </row>
    <row r="93" spans="1:14" ht="35.25" customHeight="1" x14ac:dyDescent="0.25">
      <c r="A93" s="246"/>
      <c r="B93" s="238" t="s">
        <v>465</v>
      </c>
      <c r="C93" s="467" t="s">
        <v>466</v>
      </c>
      <c r="D93" s="467"/>
      <c r="E93" s="467"/>
      <c r="F93" s="239" t="s">
        <v>464</v>
      </c>
      <c r="G93" s="247">
        <v>51</v>
      </c>
      <c r="H93" s="240"/>
      <c r="I93" s="247">
        <v>51</v>
      </c>
      <c r="J93" s="248"/>
      <c r="K93" s="240"/>
      <c r="L93" s="259">
        <v>2506.14</v>
      </c>
      <c r="M93" s="240"/>
      <c r="N93" s="243">
        <v>48068</v>
      </c>
    </row>
    <row r="94" spans="1:14" x14ac:dyDescent="0.25">
      <c r="A94" s="255"/>
      <c r="B94" s="256"/>
      <c r="C94" s="481" t="s">
        <v>467</v>
      </c>
      <c r="D94" s="481"/>
      <c r="E94" s="481"/>
      <c r="F94" s="232"/>
      <c r="G94" s="233"/>
      <c r="H94" s="233"/>
      <c r="I94" s="233"/>
      <c r="J94" s="235"/>
      <c r="K94" s="233"/>
      <c r="L94" s="257">
        <v>12393.22</v>
      </c>
      <c r="M94" s="251"/>
      <c r="N94" s="236"/>
    </row>
    <row r="95" spans="1:14" ht="15.75" customHeight="1" x14ac:dyDescent="0.25">
      <c r="A95" s="230" t="s">
        <v>54</v>
      </c>
      <c r="B95" s="231" t="s">
        <v>484</v>
      </c>
      <c r="C95" s="481" t="s">
        <v>485</v>
      </c>
      <c r="D95" s="481"/>
      <c r="E95" s="481"/>
      <c r="F95" s="232" t="s">
        <v>486</v>
      </c>
      <c r="G95" s="233"/>
      <c r="H95" s="233"/>
      <c r="I95" s="234">
        <v>25</v>
      </c>
      <c r="J95" s="258">
        <v>179.4</v>
      </c>
      <c r="K95" s="233"/>
      <c r="L95" s="257">
        <v>4485</v>
      </c>
      <c r="M95" s="233"/>
      <c r="N95" s="236"/>
    </row>
    <row r="96" spans="1:14" x14ac:dyDescent="0.25">
      <c r="A96" s="255"/>
      <c r="B96" s="256"/>
      <c r="C96" s="467" t="s">
        <v>481</v>
      </c>
      <c r="D96" s="467"/>
      <c r="E96" s="467"/>
      <c r="F96" s="467"/>
      <c r="G96" s="467"/>
      <c r="H96" s="467"/>
      <c r="I96" s="467"/>
      <c r="J96" s="467"/>
      <c r="K96" s="467"/>
      <c r="L96" s="467"/>
      <c r="M96" s="467"/>
      <c r="N96" s="484"/>
    </row>
    <row r="97" spans="1:14" x14ac:dyDescent="0.25">
      <c r="A97" s="255"/>
      <c r="B97" s="256"/>
      <c r="C97" s="481" t="s">
        <v>467</v>
      </c>
      <c r="D97" s="481"/>
      <c r="E97" s="481"/>
      <c r="F97" s="232"/>
      <c r="G97" s="233"/>
      <c r="H97" s="233"/>
      <c r="I97" s="233"/>
      <c r="J97" s="235"/>
      <c r="K97" s="233"/>
      <c r="L97" s="257">
        <v>4485</v>
      </c>
      <c r="M97" s="251"/>
      <c r="N97" s="236"/>
    </row>
    <row r="98" spans="1:14" ht="16.5" customHeight="1" x14ac:dyDescent="0.25">
      <c r="A98" s="230" t="s">
        <v>71</v>
      </c>
      <c r="B98" s="231" t="s">
        <v>487</v>
      </c>
      <c r="C98" s="481" t="s">
        <v>488</v>
      </c>
      <c r="D98" s="481"/>
      <c r="E98" s="481"/>
      <c r="F98" s="232" t="s">
        <v>486</v>
      </c>
      <c r="G98" s="233"/>
      <c r="H98" s="233"/>
      <c r="I98" s="234">
        <v>10</v>
      </c>
      <c r="J98" s="258">
        <v>537</v>
      </c>
      <c r="K98" s="233"/>
      <c r="L98" s="257">
        <v>5370</v>
      </c>
      <c r="M98" s="233"/>
      <c r="N98" s="236"/>
    </row>
    <row r="99" spans="1:14" x14ac:dyDescent="0.25">
      <c r="A99" s="255"/>
      <c r="B99" s="256"/>
      <c r="C99" s="467" t="s">
        <v>481</v>
      </c>
      <c r="D99" s="467"/>
      <c r="E99" s="467"/>
      <c r="F99" s="467"/>
      <c r="G99" s="467"/>
      <c r="H99" s="467"/>
      <c r="I99" s="467"/>
      <c r="J99" s="467"/>
      <c r="K99" s="467"/>
      <c r="L99" s="467"/>
      <c r="M99" s="467"/>
      <c r="N99" s="484"/>
    </row>
    <row r="100" spans="1:14" x14ac:dyDescent="0.25">
      <c r="A100" s="255"/>
      <c r="B100" s="256"/>
      <c r="C100" s="481" t="s">
        <v>467</v>
      </c>
      <c r="D100" s="481"/>
      <c r="E100" s="481"/>
      <c r="F100" s="232"/>
      <c r="G100" s="233"/>
      <c r="H100" s="233"/>
      <c r="I100" s="233"/>
      <c r="J100" s="235"/>
      <c r="K100" s="233"/>
      <c r="L100" s="257">
        <v>5370</v>
      </c>
      <c r="M100" s="251"/>
      <c r="N100" s="236"/>
    </row>
    <row r="101" spans="1:14" ht="71.25" customHeight="1" x14ac:dyDescent="0.25">
      <c r="A101" s="230" t="s">
        <v>69</v>
      </c>
      <c r="B101" s="231" t="s">
        <v>489</v>
      </c>
      <c r="C101" s="481" t="s">
        <v>490</v>
      </c>
      <c r="D101" s="481"/>
      <c r="E101" s="481"/>
      <c r="F101" s="232" t="s">
        <v>491</v>
      </c>
      <c r="G101" s="233"/>
      <c r="H101" s="233"/>
      <c r="I101" s="234">
        <v>6</v>
      </c>
      <c r="J101" s="235"/>
      <c r="K101" s="233"/>
      <c r="L101" s="235"/>
      <c r="M101" s="233"/>
      <c r="N101" s="236"/>
    </row>
    <row r="102" spans="1:14" x14ac:dyDescent="0.25">
      <c r="A102" s="237"/>
      <c r="B102" s="238" t="s">
        <v>64</v>
      </c>
      <c r="C102" s="467" t="s">
        <v>453</v>
      </c>
      <c r="D102" s="467"/>
      <c r="E102" s="467"/>
      <c r="F102" s="239"/>
      <c r="G102" s="240"/>
      <c r="H102" s="240"/>
      <c r="I102" s="240"/>
      <c r="J102" s="241">
        <v>405.19</v>
      </c>
      <c r="K102" s="240"/>
      <c r="L102" s="259">
        <v>2431.14</v>
      </c>
      <c r="M102" s="242">
        <v>19.18</v>
      </c>
      <c r="N102" s="243">
        <v>46629</v>
      </c>
    </row>
    <row r="103" spans="1:14" x14ac:dyDescent="0.25">
      <c r="A103" s="237"/>
      <c r="B103" s="238" t="s">
        <v>63</v>
      </c>
      <c r="C103" s="467" t="s">
        <v>454</v>
      </c>
      <c r="D103" s="467"/>
      <c r="E103" s="467"/>
      <c r="F103" s="239"/>
      <c r="G103" s="240"/>
      <c r="H103" s="240"/>
      <c r="I103" s="240"/>
      <c r="J103" s="241">
        <v>659.5</v>
      </c>
      <c r="K103" s="240"/>
      <c r="L103" s="259">
        <v>3957</v>
      </c>
      <c r="M103" s="240"/>
      <c r="N103" s="244"/>
    </row>
    <row r="104" spans="1:14" x14ac:dyDescent="0.25">
      <c r="A104" s="237"/>
      <c r="B104" s="238" t="s">
        <v>62</v>
      </c>
      <c r="C104" s="467" t="s">
        <v>455</v>
      </c>
      <c r="D104" s="467"/>
      <c r="E104" s="467"/>
      <c r="F104" s="239"/>
      <c r="G104" s="240"/>
      <c r="H104" s="240"/>
      <c r="I104" s="240"/>
      <c r="J104" s="241">
        <v>77.95</v>
      </c>
      <c r="K104" s="240"/>
      <c r="L104" s="241">
        <v>467.7</v>
      </c>
      <c r="M104" s="242">
        <v>19.18</v>
      </c>
      <c r="N104" s="243">
        <v>8970</v>
      </c>
    </row>
    <row r="105" spans="1:14" x14ac:dyDescent="0.25">
      <c r="A105" s="237"/>
      <c r="B105" s="238" t="s">
        <v>61</v>
      </c>
      <c r="C105" s="467" t="s">
        <v>456</v>
      </c>
      <c r="D105" s="467"/>
      <c r="E105" s="467"/>
      <c r="F105" s="239"/>
      <c r="G105" s="240"/>
      <c r="H105" s="240"/>
      <c r="I105" s="240"/>
      <c r="J105" s="241">
        <v>468.29</v>
      </c>
      <c r="K105" s="240"/>
      <c r="L105" s="259">
        <v>2809.74</v>
      </c>
      <c r="M105" s="240"/>
      <c r="N105" s="244"/>
    </row>
    <row r="106" spans="1:14" x14ac:dyDescent="0.25">
      <c r="A106" s="246"/>
      <c r="B106" s="238"/>
      <c r="C106" s="467" t="s">
        <v>457</v>
      </c>
      <c r="D106" s="467"/>
      <c r="E106" s="467"/>
      <c r="F106" s="239" t="s">
        <v>458</v>
      </c>
      <c r="G106" s="249">
        <v>34.9</v>
      </c>
      <c r="H106" s="240"/>
      <c r="I106" s="249">
        <v>209.4</v>
      </c>
      <c r="J106" s="248"/>
      <c r="K106" s="240"/>
      <c r="L106" s="248"/>
      <c r="M106" s="240"/>
      <c r="N106" s="244"/>
    </row>
    <row r="107" spans="1:14" x14ac:dyDescent="0.25">
      <c r="A107" s="246"/>
      <c r="B107" s="238"/>
      <c r="C107" s="467" t="s">
        <v>459</v>
      </c>
      <c r="D107" s="467"/>
      <c r="E107" s="467"/>
      <c r="F107" s="239" t="s">
        <v>458</v>
      </c>
      <c r="G107" s="249">
        <v>5.6</v>
      </c>
      <c r="H107" s="240"/>
      <c r="I107" s="249">
        <v>33.6</v>
      </c>
      <c r="J107" s="248"/>
      <c r="K107" s="240"/>
      <c r="L107" s="248"/>
      <c r="M107" s="240"/>
      <c r="N107" s="244"/>
    </row>
    <row r="108" spans="1:14" x14ac:dyDescent="0.25">
      <c r="A108" s="237"/>
      <c r="B108" s="238"/>
      <c r="C108" s="485" t="s">
        <v>460</v>
      </c>
      <c r="D108" s="485"/>
      <c r="E108" s="485"/>
      <c r="F108" s="250"/>
      <c r="G108" s="251"/>
      <c r="H108" s="251"/>
      <c r="I108" s="251"/>
      <c r="J108" s="253">
        <v>1532.98</v>
      </c>
      <c r="K108" s="251"/>
      <c r="L108" s="253">
        <v>9197.8799999999992</v>
      </c>
      <c r="M108" s="251"/>
      <c r="N108" s="254"/>
    </row>
    <row r="109" spans="1:14" x14ac:dyDescent="0.25">
      <c r="A109" s="246"/>
      <c r="B109" s="238"/>
      <c r="C109" s="467" t="s">
        <v>461</v>
      </c>
      <c r="D109" s="467"/>
      <c r="E109" s="467"/>
      <c r="F109" s="239"/>
      <c r="G109" s="240"/>
      <c r="H109" s="240"/>
      <c r="I109" s="240"/>
      <c r="J109" s="248"/>
      <c r="K109" s="240"/>
      <c r="L109" s="259">
        <v>2898.84</v>
      </c>
      <c r="M109" s="240"/>
      <c r="N109" s="243">
        <v>55599</v>
      </c>
    </row>
    <row r="110" spans="1:14" ht="26.25" customHeight="1" x14ac:dyDescent="0.25">
      <c r="A110" s="246"/>
      <c r="B110" s="238" t="s">
        <v>492</v>
      </c>
      <c r="C110" s="467" t="s">
        <v>493</v>
      </c>
      <c r="D110" s="467"/>
      <c r="E110" s="467"/>
      <c r="F110" s="239" t="s">
        <v>464</v>
      </c>
      <c r="G110" s="247">
        <v>103</v>
      </c>
      <c r="H110" s="240"/>
      <c r="I110" s="247">
        <v>103</v>
      </c>
      <c r="J110" s="248"/>
      <c r="K110" s="240"/>
      <c r="L110" s="259">
        <v>2985.81</v>
      </c>
      <c r="M110" s="240"/>
      <c r="N110" s="243">
        <v>57267</v>
      </c>
    </row>
    <row r="111" spans="1:14" ht="49.5" customHeight="1" x14ac:dyDescent="0.25">
      <c r="A111" s="246"/>
      <c r="B111" s="238" t="s">
        <v>494</v>
      </c>
      <c r="C111" s="467" t="s">
        <v>495</v>
      </c>
      <c r="D111" s="467"/>
      <c r="E111" s="467"/>
      <c r="F111" s="239" t="s">
        <v>464</v>
      </c>
      <c r="G111" s="247">
        <v>60</v>
      </c>
      <c r="H111" s="242">
        <v>0.85</v>
      </c>
      <c r="I111" s="247">
        <v>51</v>
      </c>
      <c r="J111" s="248"/>
      <c r="K111" s="240"/>
      <c r="L111" s="259">
        <v>1478.41</v>
      </c>
      <c r="M111" s="240"/>
      <c r="N111" s="243">
        <v>28355</v>
      </c>
    </row>
    <row r="112" spans="1:14" x14ac:dyDescent="0.25">
      <c r="A112" s="255"/>
      <c r="B112" s="256"/>
      <c r="C112" s="481" t="s">
        <v>467</v>
      </c>
      <c r="D112" s="481"/>
      <c r="E112" s="481"/>
      <c r="F112" s="232"/>
      <c r="G112" s="233"/>
      <c r="H112" s="233"/>
      <c r="I112" s="233"/>
      <c r="J112" s="235"/>
      <c r="K112" s="233"/>
      <c r="L112" s="257">
        <v>13662.1</v>
      </c>
      <c r="M112" s="251"/>
      <c r="N112" s="236"/>
    </row>
    <row r="113" spans="1:14" x14ac:dyDescent="0.25">
      <c r="A113" s="230" t="s">
        <v>68</v>
      </c>
      <c r="B113" s="231" t="s">
        <v>496</v>
      </c>
      <c r="C113" s="481" t="s">
        <v>497</v>
      </c>
      <c r="D113" s="481"/>
      <c r="E113" s="481"/>
      <c r="F113" s="232" t="s">
        <v>498</v>
      </c>
      <c r="G113" s="233"/>
      <c r="H113" s="233"/>
      <c r="I113" s="260">
        <v>3.5</v>
      </c>
      <c r="J113" s="257">
        <v>11574.63</v>
      </c>
      <c r="K113" s="233"/>
      <c r="L113" s="257">
        <v>40511.21</v>
      </c>
      <c r="M113" s="233"/>
      <c r="N113" s="236"/>
    </row>
    <row r="114" spans="1:14" x14ac:dyDescent="0.25">
      <c r="A114" s="255"/>
      <c r="B114" s="256"/>
      <c r="C114" s="467" t="s">
        <v>499</v>
      </c>
      <c r="D114" s="467"/>
      <c r="E114" s="467"/>
      <c r="F114" s="467"/>
      <c r="G114" s="467"/>
      <c r="H114" s="467"/>
      <c r="I114" s="467"/>
      <c r="J114" s="467"/>
      <c r="K114" s="467"/>
      <c r="L114" s="467"/>
      <c r="M114" s="467"/>
      <c r="N114" s="484"/>
    </row>
    <row r="115" spans="1:14" x14ac:dyDescent="0.25">
      <c r="A115" s="255"/>
      <c r="B115" s="256"/>
      <c r="C115" s="481" t="s">
        <v>467</v>
      </c>
      <c r="D115" s="481"/>
      <c r="E115" s="481"/>
      <c r="F115" s="232"/>
      <c r="G115" s="233"/>
      <c r="H115" s="233"/>
      <c r="I115" s="233"/>
      <c r="J115" s="235"/>
      <c r="K115" s="233"/>
      <c r="L115" s="257">
        <v>40511.21</v>
      </c>
      <c r="M115" s="251"/>
      <c r="N115" s="236"/>
    </row>
    <row r="116" spans="1:14" x14ac:dyDescent="0.25">
      <c r="A116" s="230" t="s">
        <v>331</v>
      </c>
      <c r="B116" s="231" t="s">
        <v>500</v>
      </c>
      <c r="C116" s="481" t="s">
        <v>501</v>
      </c>
      <c r="D116" s="481"/>
      <c r="E116" s="481"/>
      <c r="F116" s="232" t="s">
        <v>498</v>
      </c>
      <c r="G116" s="233"/>
      <c r="H116" s="233"/>
      <c r="I116" s="260">
        <v>2.5</v>
      </c>
      <c r="J116" s="257">
        <v>38639.74</v>
      </c>
      <c r="K116" s="233"/>
      <c r="L116" s="257">
        <v>96599.35</v>
      </c>
      <c r="M116" s="233"/>
      <c r="N116" s="236"/>
    </row>
    <row r="117" spans="1:14" x14ac:dyDescent="0.25">
      <c r="A117" s="255"/>
      <c r="B117" s="256"/>
      <c r="C117" s="467" t="s">
        <v>499</v>
      </c>
      <c r="D117" s="467"/>
      <c r="E117" s="467"/>
      <c r="F117" s="467"/>
      <c r="G117" s="467"/>
      <c r="H117" s="467"/>
      <c r="I117" s="467"/>
      <c r="J117" s="467"/>
      <c r="K117" s="467"/>
      <c r="L117" s="467"/>
      <c r="M117" s="467"/>
      <c r="N117" s="484"/>
    </row>
    <row r="118" spans="1:14" x14ac:dyDescent="0.25">
      <c r="A118" s="255"/>
      <c r="B118" s="256"/>
      <c r="C118" s="481" t="s">
        <v>467</v>
      </c>
      <c r="D118" s="481"/>
      <c r="E118" s="481"/>
      <c r="F118" s="232"/>
      <c r="G118" s="233"/>
      <c r="H118" s="233"/>
      <c r="I118" s="233"/>
      <c r="J118" s="235"/>
      <c r="K118" s="233"/>
      <c r="L118" s="257">
        <v>96599.35</v>
      </c>
      <c r="M118" s="251"/>
      <c r="N118" s="236"/>
    </row>
    <row r="119" spans="1:14" x14ac:dyDescent="0.25">
      <c r="A119" s="230" t="s">
        <v>322</v>
      </c>
      <c r="B119" s="231" t="s">
        <v>502</v>
      </c>
      <c r="C119" s="481" t="s">
        <v>503</v>
      </c>
      <c r="D119" s="481"/>
      <c r="E119" s="481"/>
      <c r="F119" s="232" t="s">
        <v>504</v>
      </c>
      <c r="G119" s="233"/>
      <c r="H119" s="233"/>
      <c r="I119" s="260">
        <v>3.5</v>
      </c>
      <c r="J119" s="257">
        <v>3712</v>
      </c>
      <c r="K119" s="233"/>
      <c r="L119" s="257">
        <v>12992</v>
      </c>
      <c r="M119" s="233"/>
      <c r="N119" s="236"/>
    </row>
    <row r="120" spans="1:14" x14ac:dyDescent="0.25">
      <c r="A120" s="255"/>
      <c r="B120" s="256"/>
      <c r="C120" s="467" t="s">
        <v>499</v>
      </c>
      <c r="D120" s="467"/>
      <c r="E120" s="467"/>
      <c r="F120" s="467"/>
      <c r="G120" s="467"/>
      <c r="H120" s="467"/>
      <c r="I120" s="467"/>
      <c r="J120" s="467"/>
      <c r="K120" s="467"/>
      <c r="L120" s="467"/>
      <c r="M120" s="467"/>
      <c r="N120" s="484"/>
    </row>
    <row r="121" spans="1:14" x14ac:dyDescent="0.25">
      <c r="A121" s="255"/>
      <c r="B121" s="256"/>
      <c r="C121" s="481" t="s">
        <v>467</v>
      </c>
      <c r="D121" s="481"/>
      <c r="E121" s="481"/>
      <c r="F121" s="232"/>
      <c r="G121" s="233"/>
      <c r="H121" s="233"/>
      <c r="I121" s="233"/>
      <c r="J121" s="235"/>
      <c r="K121" s="233"/>
      <c r="L121" s="257">
        <v>12992</v>
      </c>
      <c r="M121" s="251"/>
      <c r="N121" s="236"/>
    </row>
    <row r="122" spans="1:14" x14ac:dyDescent="0.25">
      <c r="A122" s="230" t="s">
        <v>332</v>
      </c>
      <c r="B122" s="231" t="s">
        <v>505</v>
      </c>
      <c r="C122" s="481" t="s">
        <v>506</v>
      </c>
      <c r="D122" s="481"/>
      <c r="E122" s="481"/>
      <c r="F122" s="232" t="s">
        <v>504</v>
      </c>
      <c r="G122" s="233"/>
      <c r="H122" s="233"/>
      <c r="I122" s="260">
        <v>3.5</v>
      </c>
      <c r="J122" s="257">
        <v>4203</v>
      </c>
      <c r="K122" s="233"/>
      <c r="L122" s="257">
        <v>14710.5</v>
      </c>
      <c r="M122" s="233"/>
      <c r="N122" s="236"/>
    </row>
    <row r="123" spans="1:14" x14ac:dyDescent="0.25">
      <c r="A123" s="255"/>
      <c r="B123" s="256"/>
      <c r="C123" s="467" t="s">
        <v>499</v>
      </c>
      <c r="D123" s="467"/>
      <c r="E123" s="467"/>
      <c r="F123" s="467"/>
      <c r="G123" s="467"/>
      <c r="H123" s="467"/>
      <c r="I123" s="467"/>
      <c r="J123" s="467"/>
      <c r="K123" s="467"/>
      <c r="L123" s="467"/>
      <c r="M123" s="467"/>
      <c r="N123" s="484"/>
    </row>
    <row r="124" spans="1:14" x14ac:dyDescent="0.25">
      <c r="A124" s="255"/>
      <c r="B124" s="256"/>
      <c r="C124" s="481" t="s">
        <v>467</v>
      </c>
      <c r="D124" s="481"/>
      <c r="E124" s="481"/>
      <c r="F124" s="232"/>
      <c r="G124" s="233"/>
      <c r="H124" s="233"/>
      <c r="I124" s="233"/>
      <c r="J124" s="235"/>
      <c r="K124" s="233"/>
      <c r="L124" s="257">
        <v>14710.5</v>
      </c>
      <c r="M124" s="251"/>
      <c r="N124" s="236"/>
    </row>
    <row r="125" spans="1:14" x14ac:dyDescent="0.25">
      <c r="A125" s="230" t="s">
        <v>323</v>
      </c>
      <c r="B125" s="231" t="s">
        <v>507</v>
      </c>
      <c r="C125" s="481" t="s">
        <v>508</v>
      </c>
      <c r="D125" s="481"/>
      <c r="E125" s="481"/>
      <c r="F125" s="232" t="s">
        <v>509</v>
      </c>
      <c r="G125" s="233"/>
      <c r="H125" s="233"/>
      <c r="I125" s="234">
        <v>20</v>
      </c>
      <c r="J125" s="235"/>
      <c r="K125" s="233"/>
      <c r="L125" s="235"/>
      <c r="M125" s="233"/>
      <c r="N125" s="236"/>
    </row>
    <row r="126" spans="1:14" x14ac:dyDescent="0.25">
      <c r="A126" s="237"/>
      <c r="B126" s="238" t="s">
        <v>64</v>
      </c>
      <c r="C126" s="467" t="s">
        <v>453</v>
      </c>
      <c r="D126" s="467"/>
      <c r="E126" s="467"/>
      <c r="F126" s="239"/>
      <c r="G126" s="240"/>
      <c r="H126" s="240"/>
      <c r="I126" s="240"/>
      <c r="J126" s="241">
        <v>162.46</v>
      </c>
      <c r="K126" s="240"/>
      <c r="L126" s="259">
        <v>3249.2</v>
      </c>
      <c r="M126" s="242">
        <v>19.18</v>
      </c>
      <c r="N126" s="243">
        <v>62320</v>
      </c>
    </row>
    <row r="127" spans="1:14" x14ac:dyDescent="0.25">
      <c r="A127" s="237"/>
      <c r="B127" s="238" t="s">
        <v>63</v>
      </c>
      <c r="C127" s="467" t="s">
        <v>454</v>
      </c>
      <c r="D127" s="467"/>
      <c r="E127" s="467"/>
      <c r="F127" s="239"/>
      <c r="G127" s="240"/>
      <c r="H127" s="240"/>
      <c r="I127" s="240"/>
      <c r="J127" s="241">
        <v>538.35</v>
      </c>
      <c r="K127" s="240"/>
      <c r="L127" s="259">
        <v>10767</v>
      </c>
      <c r="M127" s="240"/>
      <c r="N127" s="244"/>
    </row>
    <row r="128" spans="1:14" x14ac:dyDescent="0.25">
      <c r="A128" s="237"/>
      <c r="B128" s="238" t="s">
        <v>62</v>
      </c>
      <c r="C128" s="467" t="s">
        <v>455</v>
      </c>
      <c r="D128" s="467"/>
      <c r="E128" s="467"/>
      <c r="F128" s="239"/>
      <c r="G128" s="240"/>
      <c r="H128" s="240"/>
      <c r="I128" s="240"/>
      <c r="J128" s="241">
        <v>71.53</v>
      </c>
      <c r="K128" s="240"/>
      <c r="L128" s="259">
        <v>1430.6</v>
      </c>
      <c r="M128" s="242">
        <v>19.18</v>
      </c>
      <c r="N128" s="243">
        <v>27439</v>
      </c>
    </row>
    <row r="129" spans="1:14" x14ac:dyDescent="0.25">
      <c r="A129" s="237"/>
      <c r="B129" s="238" t="s">
        <v>61</v>
      </c>
      <c r="C129" s="467" t="s">
        <v>456</v>
      </c>
      <c r="D129" s="467"/>
      <c r="E129" s="467"/>
      <c r="F129" s="239"/>
      <c r="G129" s="240"/>
      <c r="H129" s="240"/>
      <c r="I129" s="240"/>
      <c r="J129" s="241">
        <v>66.739999999999995</v>
      </c>
      <c r="K129" s="240"/>
      <c r="L129" s="259">
        <v>1334.8</v>
      </c>
      <c r="M129" s="240"/>
      <c r="N129" s="244"/>
    </row>
    <row r="130" spans="1:14" x14ac:dyDescent="0.25">
      <c r="A130" s="246"/>
      <c r="B130" s="238"/>
      <c r="C130" s="467" t="s">
        <v>457</v>
      </c>
      <c r="D130" s="467"/>
      <c r="E130" s="467"/>
      <c r="F130" s="239" t="s">
        <v>458</v>
      </c>
      <c r="G130" s="242">
        <v>13.36</v>
      </c>
      <c r="H130" s="240"/>
      <c r="I130" s="249">
        <v>267.2</v>
      </c>
      <c r="J130" s="248"/>
      <c r="K130" s="240"/>
      <c r="L130" s="248"/>
      <c r="M130" s="240"/>
      <c r="N130" s="244"/>
    </row>
    <row r="131" spans="1:14" x14ac:dyDescent="0.25">
      <c r="A131" s="246"/>
      <c r="B131" s="238"/>
      <c r="C131" s="467" t="s">
        <v>459</v>
      </c>
      <c r="D131" s="467"/>
      <c r="E131" s="467"/>
      <c r="F131" s="239" t="s">
        <v>458</v>
      </c>
      <c r="G131" s="242">
        <v>4.38</v>
      </c>
      <c r="H131" s="240"/>
      <c r="I131" s="249">
        <v>87.6</v>
      </c>
      <c r="J131" s="248"/>
      <c r="K131" s="240"/>
      <c r="L131" s="248"/>
      <c r="M131" s="240"/>
      <c r="N131" s="244"/>
    </row>
    <row r="132" spans="1:14" x14ac:dyDescent="0.25">
      <c r="A132" s="237"/>
      <c r="B132" s="238"/>
      <c r="C132" s="485" t="s">
        <v>460</v>
      </c>
      <c r="D132" s="485"/>
      <c r="E132" s="485"/>
      <c r="F132" s="250"/>
      <c r="G132" s="251"/>
      <c r="H132" s="251"/>
      <c r="I132" s="251"/>
      <c r="J132" s="252">
        <v>767.55</v>
      </c>
      <c r="K132" s="251"/>
      <c r="L132" s="253">
        <v>15351</v>
      </c>
      <c r="M132" s="251"/>
      <c r="N132" s="254"/>
    </row>
    <row r="133" spans="1:14" x14ac:dyDescent="0.25">
      <c r="A133" s="246"/>
      <c r="B133" s="238"/>
      <c r="C133" s="467" t="s">
        <v>461</v>
      </c>
      <c r="D133" s="467"/>
      <c r="E133" s="467"/>
      <c r="F133" s="239"/>
      <c r="G133" s="240"/>
      <c r="H133" s="240"/>
      <c r="I133" s="240"/>
      <c r="J133" s="248"/>
      <c r="K133" s="240"/>
      <c r="L133" s="259">
        <v>4679.8</v>
      </c>
      <c r="M133" s="240"/>
      <c r="N133" s="243">
        <v>89759</v>
      </c>
    </row>
    <row r="134" spans="1:14" ht="37.5" customHeight="1" x14ac:dyDescent="0.25">
      <c r="A134" s="246"/>
      <c r="B134" s="238" t="s">
        <v>462</v>
      </c>
      <c r="C134" s="467" t="s">
        <v>463</v>
      </c>
      <c r="D134" s="467"/>
      <c r="E134" s="467"/>
      <c r="F134" s="239" t="s">
        <v>464</v>
      </c>
      <c r="G134" s="247">
        <v>97</v>
      </c>
      <c r="H134" s="240"/>
      <c r="I134" s="247">
        <v>97</v>
      </c>
      <c r="J134" s="248"/>
      <c r="K134" s="240"/>
      <c r="L134" s="259">
        <v>4539.41</v>
      </c>
      <c r="M134" s="240"/>
      <c r="N134" s="243">
        <v>87066</v>
      </c>
    </row>
    <row r="135" spans="1:14" ht="36.75" customHeight="1" x14ac:dyDescent="0.25">
      <c r="A135" s="246"/>
      <c r="B135" s="238" t="s">
        <v>465</v>
      </c>
      <c r="C135" s="467" t="s">
        <v>466</v>
      </c>
      <c r="D135" s="467"/>
      <c r="E135" s="467"/>
      <c r="F135" s="239" t="s">
        <v>464</v>
      </c>
      <c r="G135" s="247">
        <v>51</v>
      </c>
      <c r="H135" s="240"/>
      <c r="I135" s="247">
        <v>51</v>
      </c>
      <c r="J135" s="248"/>
      <c r="K135" s="240"/>
      <c r="L135" s="259">
        <v>2386.6999999999998</v>
      </c>
      <c r="M135" s="240"/>
      <c r="N135" s="243">
        <v>45777</v>
      </c>
    </row>
    <row r="136" spans="1:14" x14ac:dyDescent="0.25">
      <c r="A136" s="255"/>
      <c r="B136" s="256"/>
      <c r="C136" s="481" t="s">
        <v>467</v>
      </c>
      <c r="D136" s="481"/>
      <c r="E136" s="481"/>
      <c r="F136" s="232"/>
      <c r="G136" s="233"/>
      <c r="H136" s="233"/>
      <c r="I136" s="233"/>
      <c r="J136" s="235"/>
      <c r="K136" s="233"/>
      <c r="L136" s="257">
        <v>22277.11</v>
      </c>
      <c r="M136" s="251"/>
      <c r="N136" s="236"/>
    </row>
    <row r="137" spans="1:14" x14ac:dyDescent="0.25">
      <c r="A137" s="230" t="s">
        <v>333</v>
      </c>
      <c r="B137" s="231" t="s">
        <v>510</v>
      </c>
      <c r="C137" s="481" t="s">
        <v>511</v>
      </c>
      <c r="D137" s="481"/>
      <c r="E137" s="481"/>
      <c r="F137" s="232" t="s">
        <v>498</v>
      </c>
      <c r="G137" s="233"/>
      <c r="H137" s="233"/>
      <c r="I137" s="261">
        <v>0.91</v>
      </c>
      <c r="J137" s="257">
        <v>20809</v>
      </c>
      <c r="K137" s="233"/>
      <c r="L137" s="257">
        <v>18936.189999999999</v>
      </c>
      <c r="M137" s="233"/>
      <c r="N137" s="236"/>
    </row>
    <row r="138" spans="1:14" x14ac:dyDescent="0.25">
      <c r="A138" s="255"/>
      <c r="B138" s="256"/>
      <c r="C138" s="467" t="s">
        <v>481</v>
      </c>
      <c r="D138" s="467"/>
      <c r="E138" s="467"/>
      <c r="F138" s="467"/>
      <c r="G138" s="467"/>
      <c r="H138" s="467"/>
      <c r="I138" s="467"/>
      <c r="J138" s="467"/>
      <c r="K138" s="467"/>
      <c r="L138" s="467"/>
      <c r="M138" s="467"/>
      <c r="N138" s="484"/>
    </row>
    <row r="139" spans="1:14" x14ac:dyDescent="0.25">
      <c r="A139" s="255"/>
      <c r="B139" s="256"/>
      <c r="C139" s="481" t="s">
        <v>467</v>
      </c>
      <c r="D139" s="481"/>
      <c r="E139" s="481"/>
      <c r="F139" s="232"/>
      <c r="G139" s="233"/>
      <c r="H139" s="233"/>
      <c r="I139" s="233"/>
      <c r="J139" s="235"/>
      <c r="K139" s="233"/>
      <c r="L139" s="257">
        <v>18936.189999999999</v>
      </c>
      <c r="M139" s="251"/>
      <c r="N139" s="236"/>
    </row>
    <row r="140" spans="1:14" x14ac:dyDescent="0.25">
      <c r="A140" s="230" t="s">
        <v>324</v>
      </c>
      <c r="B140" s="231" t="s">
        <v>512</v>
      </c>
      <c r="C140" s="481" t="s">
        <v>513</v>
      </c>
      <c r="D140" s="481"/>
      <c r="E140" s="481"/>
      <c r="F140" s="232" t="s">
        <v>498</v>
      </c>
      <c r="G140" s="233"/>
      <c r="H140" s="233"/>
      <c r="I140" s="234">
        <v>2</v>
      </c>
      <c r="J140" s="257">
        <v>6863.5</v>
      </c>
      <c r="K140" s="233"/>
      <c r="L140" s="257">
        <v>13727</v>
      </c>
      <c r="M140" s="233"/>
      <c r="N140" s="236"/>
    </row>
    <row r="141" spans="1:14" x14ac:dyDescent="0.25">
      <c r="A141" s="255"/>
      <c r="B141" s="256"/>
      <c r="C141" s="467" t="s">
        <v>481</v>
      </c>
      <c r="D141" s="467"/>
      <c r="E141" s="467"/>
      <c r="F141" s="467"/>
      <c r="G141" s="467"/>
      <c r="H141" s="467"/>
      <c r="I141" s="467"/>
      <c r="J141" s="467"/>
      <c r="K141" s="467"/>
      <c r="L141" s="467"/>
      <c r="M141" s="467"/>
      <c r="N141" s="484"/>
    </row>
    <row r="142" spans="1:14" x14ac:dyDescent="0.25">
      <c r="A142" s="255"/>
      <c r="B142" s="256"/>
      <c r="C142" s="481" t="s">
        <v>467</v>
      </c>
      <c r="D142" s="481"/>
      <c r="E142" s="481"/>
      <c r="F142" s="232"/>
      <c r="G142" s="233"/>
      <c r="H142" s="233"/>
      <c r="I142" s="233"/>
      <c r="J142" s="235"/>
      <c r="K142" s="233"/>
      <c r="L142" s="257">
        <v>13727</v>
      </c>
      <c r="M142" s="251"/>
      <c r="N142" s="236"/>
    </row>
    <row r="143" spans="1:14" ht="18" customHeight="1" x14ac:dyDescent="0.25">
      <c r="A143" s="230" t="s">
        <v>334</v>
      </c>
      <c r="B143" s="231" t="s">
        <v>514</v>
      </c>
      <c r="C143" s="481" t="s">
        <v>515</v>
      </c>
      <c r="D143" s="481"/>
      <c r="E143" s="481"/>
      <c r="F143" s="232" t="s">
        <v>504</v>
      </c>
      <c r="G143" s="233"/>
      <c r="H143" s="233"/>
      <c r="I143" s="234">
        <v>20</v>
      </c>
      <c r="J143" s="258">
        <v>630</v>
      </c>
      <c r="K143" s="233"/>
      <c r="L143" s="257">
        <v>12600</v>
      </c>
      <c r="M143" s="233"/>
      <c r="N143" s="236"/>
    </row>
    <row r="144" spans="1:14" x14ac:dyDescent="0.25">
      <c r="A144" s="255"/>
      <c r="B144" s="256"/>
      <c r="C144" s="467" t="s">
        <v>481</v>
      </c>
      <c r="D144" s="467"/>
      <c r="E144" s="467"/>
      <c r="F144" s="467"/>
      <c r="G144" s="467"/>
      <c r="H144" s="467"/>
      <c r="I144" s="467"/>
      <c r="J144" s="467"/>
      <c r="K144" s="467"/>
      <c r="L144" s="467"/>
      <c r="M144" s="467"/>
      <c r="N144" s="484"/>
    </row>
    <row r="145" spans="1:14" x14ac:dyDescent="0.25">
      <c r="A145" s="255"/>
      <c r="B145" s="256"/>
      <c r="C145" s="481" t="s">
        <v>467</v>
      </c>
      <c r="D145" s="481"/>
      <c r="E145" s="481"/>
      <c r="F145" s="232"/>
      <c r="G145" s="233"/>
      <c r="H145" s="233"/>
      <c r="I145" s="233"/>
      <c r="J145" s="235"/>
      <c r="K145" s="233"/>
      <c r="L145" s="257">
        <v>12600</v>
      </c>
      <c r="M145" s="251"/>
      <c r="N145" s="236"/>
    </row>
    <row r="146" spans="1:14" ht="17.25" customHeight="1" x14ac:dyDescent="0.25">
      <c r="A146" s="230" t="s">
        <v>325</v>
      </c>
      <c r="B146" s="231" t="s">
        <v>516</v>
      </c>
      <c r="C146" s="481" t="s">
        <v>517</v>
      </c>
      <c r="D146" s="481"/>
      <c r="E146" s="481"/>
      <c r="F146" s="232" t="s">
        <v>504</v>
      </c>
      <c r="G146" s="233"/>
      <c r="H146" s="233"/>
      <c r="I146" s="234">
        <v>9</v>
      </c>
      <c r="J146" s="257">
        <v>2970.99</v>
      </c>
      <c r="K146" s="233"/>
      <c r="L146" s="257">
        <v>26738.91</v>
      </c>
      <c r="M146" s="233"/>
      <c r="N146" s="236"/>
    </row>
    <row r="147" spans="1:14" x14ac:dyDescent="0.25">
      <c r="A147" s="255"/>
      <c r="B147" s="256"/>
      <c r="C147" s="467" t="s">
        <v>481</v>
      </c>
      <c r="D147" s="467"/>
      <c r="E147" s="467"/>
      <c r="F147" s="467"/>
      <c r="G147" s="467"/>
      <c r="H147" s="467"/>
      <c r="I147" s="467"/>
      <c r="J147" s="467"/>
      <c r="K147" s="467"/>
      <c r="L147" s="467"/>
      <c r="M147" s="467"/>
      <c r="N147" s="484"/>
    </row>
    <row r="148" spans="1:14" x14ac:dyDescent="0.25">
      <c r="A148" s="255"/>
      <c r="B148" s="256"/>
      <c r="C148" s="481" t="s">
        <v>467</v>
      </c>
      <c r="D148" s="481"/>
      <c r="E148" s="481"/>
      <c r="F148" s="232"/>
      <c r="G148" s="233"/>
      <c r="H148" s="233"/>
      <c r="I148" s="233"/>
      <c r="J148" s="235"/>
      <c r="K148" s="233"/>
      <c r="L148" s="257">
        <v>26738.91</v>
      </c>
      <c r="M148" s="251"/>
      <c r="N148" s="236"/>
    </row>
    <row r="149" spans="1:14" x14ac:dyDescent="0.25">
      <c r="A149" s="230" t="s">
        <v>336</v>
      </c>
      <c r="B149" s="231" t="s">
        <v>518</v>
      </c>
      <c r="C149" s="481" t="s">
        <v>519</v>
      </c>
      <c r="D149" s="481"/>
      <c r="E149" s="481"/>
      <c r="F149" s="232" t="s">
        <v>471</v>
      </c>
      <c r="G149" s="233"/>
      <c r="H149" s="233"/>
      <c r="I149" s="234">
        <v>9</v>
      </c>
      <c r="J149" s="258">
        <v>594.91999999999996</v>
      </c>
      <c r="K149" s="233"/>
      <c r="L149" s="257">
        <v>5354.28</v>
      </c>
      <c r="M149" s="233"/>
      <c r="N149" s="236"/>
    </row>
    <row r="150" spans="1:14" x14ac:dyDescent="0.25">
      <c r="A150" s="255"/>
      <c r="B150" s="256"/>
      <c r="C150" s="467" t="s">
        <v>481</v>
      </c>
      <c r="D150" s="467"/>
      <c r="E150" s="467"/>
      <c r="F150" s="467"/>
      <c r="G150" s="467"/>
      <c r="H150" s="467"/>
      <c r="I150" s="467"/>
      <c r="J150" s="467"/>
      <c r="K150" s="467"/>
      <c r="L150" s="467"/>
      <c r="M150" s="467"/>
      <c r="N150" s="484"/>
    </row>
    <row r="151" spans="1:14" x14ac:dyDescent="0.25">
      <c r="A151" s="255"/>
      <c r="B151" s="256"/>
      <c r="C151" s="481" t="s">
        <v>467</v>
      </c>
      <c r="D151" s="481"/>
      <c r="E151" s="481"/>
      <c r="F151" s="232"/>
      <c r="G151" s="233"/>
      <c r="H151" s="233"/>
      <c r="I151" s="233"/>
      <c r="J151" s="235"/>
      <c r="K151" s="233"/>
      <c r="L151" s="257">
        <v>5354.28</v>
      </c>
      <c r="M151" s="251"/>
      <c r="N151" s="236"/>
    </row>
    <row r="152" spans="1:14" x14ac:dyDescent="0.25">
      <c r="A152" s="230" t="s">
        <v>326</v>
      </c>
      <c r="B152" s="231" t="s">
        <v>520</v>
      </c>
      <c r="C152" s="481" t="s">
        <v>521</v>
      </c>
      <c r="D152" s="481"/>
      <c r="E152" s="481"/>
      <c r="F152" s="232" t="s">
        <v>504</v>
      </c>
      <c r="G152" s="233"/>
      <c r="H152" s="233"/>
      <c r="I152" s="234">
        <v>9</v>
      </c>
      <c r="J152" s="258">
        <v>437</v>
      </c>
      <c r="K152" s="233"/>
      <c r="L152" s="257">
        <v>3933</v>
      </c>
      <c r="M152" s="233"/>
      <c r="N152" s="236"/>
    </row>
    <row r="153" spans="1:14" x14ac:dyDescent="0.25">
      <c r="A153" s="255"/>
      <c r="B153" s="256"/>
      <c r="C153" s="467" t="s">
        <v>481</v>
      </c>
      <c r="D153" s="467"/>
      <c r="E153" s="467"/>
      <c r="F153" s="467"/>
      <c r="G153" s="467"/>
      <c r="H153" s="467"/>
      <c r="I153" s="467"/>
      <c r="J153" s="467"/>
      <c r="K153" s="467"/>
      <c r="L153" s="467"/>
      <c r="M153" s="467"/>
      <c r="N153" s="484"/>
    </row>
    <row r="154" spans="1:14" x14ac:dyDescent="0.25">
      <c r="A154" s="255"/>
      <c r="B154" s="256"/>
      <c r="C154" s="481" t="s">
        <v>467</v>
      </c>
      <c r="D154" s="481"/>
      <c r="E154" s="481"/>
      <c r="F154" s="232"/>
      <c r="G154" s="233"/>
      <c r="H154" s="233"/>
      <c r="I154" s="233"/>
      <c r="J154" s="235"/>
      <c r="K154" s="233"/>
      <c r="L154" s="257">
        <v>3933</v>
      </c>
      <c r="M154" s="251"/>
      <c r="N154" s="236"/>
    </row>
    <row r="155" spans="1:14" x14ac:dyDescent="0.25">
      <c r="A155" s="262"/>
      <c r="B155" s="263"/>
      <c r="C155" s="481" t="s">
        <v>522</v>
      </c>
      <c r="D155" s="481"/>
      <c r="E155" s="481"/>
      <c r="F155" s="481"/>
      <c r="G155" s="481"/>
      <c r="H155" s="481"/>
      <c r="I155" s="481"/>
      <c r="J155" s="481"/>
      <c r="K155" s="481"/>
      <c r="L155" s="264"/>
      <c r="M155" s="265"/>
      <c r="N155" s="266"/>
    </row>
    <row r="156" spans="1:14" x14ac:dyDescent="0.25">
      <c r="A156" s="267"/>
      <c r="B156" s="238"/>
      <c r="C156" s="467" t="s">
        <v>523</v>
      </c>
      <c r="D156" s="467"/>
      <c r="E156" s="467"/>
      <c r="F156" s="467"/>
      <c r="G156" s="467"/>
      <c r="H156" s="467"/>
      <c r="I156" s="467"/>
      <c r="J156" s="467"/>
      <c r="K156" s="467"/>
      <c r="L156" s="268">
        <v>371470.32</v>
      </c>
      <c r="M156" s="269"/>
      <c r="N156" s="270">
        <v>2737699</v>
      </c>
    </row>
    <row r="157" spans="1:14" x14ac:dyDescent="0.25">
      <c r="A157" s="267"/>
      <c r="B157" s="238"/>
      <c r="C157" s="467" t="s">
        <v>524</v>
      </c>
      <c r="D157" s="467"/>
      <c r="E157" s="467"/>
      <c r="F157" s="467"/>
      <c r="G157" s="467"/>
      <c r="H157" s="467"/>
      <c r="I157" s="467"/>
      <c r="J157" s="467"/>
      <c r="K157" s="467"/>
      <c r="L157" s="271"/>
      <c r="M157" s="269"/>
      <c r="N157" s="272"/>
    </row>
    <row r="158" spans="1:14" x14ac:dyDescent="0.25">
      <c r="A158" s="267"/>
      <c r="B158" s="238"/>
      <c r="C158" s="467" t="s">
        <v>525</v>
      </c>
      <c r="D158" s="467"/>
      <c r="E158" s="467"/>
      <c r="F158" s="467"/>
      <c r="G158" s="467"/>
      <c r="H158" s="467"/>
      <c r="I158" s="467"/>
      <c r="J158" s="467"/>
      <c r="K158" s="467"/>
      <c r="L158" s="268">
        <v>22751.84</v>
      </c>
      <c r="M158" s="269"/>
      <c r="N158" s="270">
        <v>436380</v>
      </c>
    </row>
    <row r="159" spans="1:14" x14ac:dyDescent="0.25">
      <c r="A159" s="267"/>
      <c r="B159" s="238"/>
      <c r="C159" s="467" t="s">
        <v>526</v>
      </c>
      <c r="D159" s="467"/>
      <c r="E159" s="467"/>
      <c r="F159" s="467"/>
      <c r="G159" s="467"/>
      <c r="H159" s="467"/>
      <c r="I159" s="467"/>
      <c r="J159" s="467"/>
      <c r="K159" s="467"/>
      <c r="L159" s="268">
        <v>31062</v>
      </c>
      <c r="M159" s="269"/>
      <c r="N159" s="270">
        <v>242905</v>
      </c>
    </row>
    <row r="160" spans="1:14" x14ac:dyDescent="0.25">
      <c r="A160" s="267"/>
      <c r="B160" s="238"/>
      <c r="C160" s="467" t="s">
        <v>527</v>
      </c>
      <c r="D160" s="467"/>
      <c r="E160" s="467"/>
      <c r="F160" s="467"/>
      <c r="G160" s="467"/>
      <c r="H160" s="467"/>
      <c r="I160" s="467"/>
      <c r="J160" s="467"/>
      <c r="K160" s="467"/>
      <c r="L160" s="268">
        <v>3291.3</v>
      </c>
      <c r="M160" s="269"/>
      <c r="N160" s="270">
        <v>63127</v>
      </c>
    </row>
    <row r="161" spans="1:14" x14ac:dyDescent="0.25">
      <c r="A161" s="267"/>
      <c r="B161" s="238"/>
      <c r="C161" s="467" t="s">
        <v>528</v>
      </c>
      <c r="D161" s="467"/>
      <c r="E161" s="467"/>
      <c r="F161" s="467"/>
      <c r="G161" s="467"/>
      <c r="H161" s="467"/>
      <c r="I161" s="467"/>
      <c r="J161" s="467"/>
      <c r="K161" s="467"/>
      <c r="L161" s="268">
        <v>317656.48</v>
      </c>
      <c r="M161" s="269"/>
      <c r="N161" s="270">
        <v>2058414</v>
      </c>
    </row>
    <row r="162" spans="1:14" x14ac:dyDescent="0.25">
      <c r="A162" s="267"/>
      <c r="B162" s="238"/>
      <c r="C162" s="467" t="s">
        <v>529</v>
      </c>
      <c r="D162" s="467"/>
      <c r="E162" s="467"/>
      <c r="F162" s="467"/>
      <c r="G162" s="467"/>
      <c r="H162" s="467"/>
      <c r="I162" s="467"/>
      <c r="J162" s="467"/>
      <c r="K162" s="467"/>
      <c r="L162" s="268">
        <v>178475.16</v>
      </c>
      <c r="M162" s="269"/>
      <c r="N162" s="270">
        <v>1249391</v>
      </c>
    </row>
    <row r="163" spans="1:14" x14ac:dyDescent="0.25">
      <c r="A163" s="267"/>
      <c r="B163" s="238"/>
      <c r="C163" s="467" t="s">
        <v>524</v>
      </c>
      <c r="D163" s="467"/>
      <c r="E163" s="467"/>
      <c r="F163" s="467"/>
      <c r="G163" s="467"/>
      <c r="H163" s="467"/>
      <c r="I163" s="467"/>
      <c r="J163" s="467"/>
      <c r="K163" s="467"/>
      <c r="L163" s="271"/>
      <c r="M163" s="269"/>
      <c r="N163" s="272"/>
    </row>
    <row r="164" spans="1:14" x14ac:dyDescent="0.25">
      <c r="A164" s="267"/>
      <c r="B164" s="238"/>
      <c r="C164" s="467" t="s">
        <v>530</v>
      </c>
      <c r="D164" s="467"/>
      <c r="E164" s="467"/>
      <c r="F164" s="467"/>
      <c r="G164" s="467"/>
      <c r="H164" s="467"/>
      <c r="I164" s="467"/>
      <c r="J164" s="467"/>
      <c r="K164" s="467"/>
      <c r="L164" s="268">
        <v>2431.14</v>
      </c>
      <c r="M164" s="269"/>
      <c r="N164" s="270">
        <v>46629</v>
      </c>
    </row>
    <row r="165" spans="1:14" ht="48.75" customHeight="1" x14ac:dyDescent="0.25">
      <c r="A165" s="267"/>
      <c r="B165" s="238" t="s">
        <v>531</v>
      </c>
      <c r="C165" s="467" t="s">
        <v>532</v>
      </c>
      <c r="D165" s="467"/>
      <c r="E165" s="467"/>
      <c r="F165" s="467"/>
      <c r="G165" s="467"/>
      <c r="H165" s="467"/>
      <c r="I165" s="467"/>
      <c r="J165" s="467"/>
      <c r="K165" s="467"/>
      <c r="L165" s="268">
        <v>3957</v>
      </c>
      <c r="M165" s="273">
        <v>7.82</v>
      </c>
      <c r="N165" s="270">
        <v>30944</v>
      </c>
    </row>
    <row r="166" spans="1:14" x14ac:dyDescent="0.25">
      <c r="A166" s="267"/>
      <c r="B166" s="238"/>
      <c r="C166" s="467" t="s">
        <v>533</v>
      </c>
      <c r="D166" s="467"/>
      <c r="E166" s="467"/>
      <c r="F166" s="467"/>
      <c r="G166" s="467"/>
      <c r="H166" s="467"/>
      <c r="I166" s="467"/>
      <c r="J166" s="467"/>
      <c r="K166" s="467"/>
      <c r="L166" s="274">
        <v>467.7</v>
      </c>
      <c r="M166" s="269"/>
      <c r="N166" s="270">
        <v>8970</v>
      </c>
    </row>
    <row r="167" spans="1:14" ht="49.5" customHeight="1" x14ac:dyDescent="0.25">
      <c r="A167" s="267"/>
      <c r="B167" s="238" t="s">
        <v>531</v>
      </c>
      <c r="C167" s="467" t="s">
        <v>534</v>
      </c>
      <c r="D167" s="467"/>
      <c r="E167" s="467"/>
      <c r="F167" s="467"/>
      <c r="G167" s="467"/>
      <c r="H167" s="467"/>
      <c r="I167" s="467"/>
      <c r="J167" s="467"/>
      <c r="K167" s="467"/>
      <c r="L167" s="268">
        <v>167622.79999999999</v>
      </c>
      <c r="M167" s="273">
        <v>6.48</v>
      </c>
      <c r="N167" s="270">
        <v>1086196</v>
      </c>
    </row>
    <row r="168" spans="1:14" x14ac:dyDescent="0.25">
      <c r="A168" s="267"/>
      <c r="B168" s="238"/>
      <c r="C168" s="467" t="s">
        <v>535</v>
      </c>
      <c r="D168" s="467"/>
      <c r="E168" s="467"/>
      <c r="F168" s="467"/>
      <c r="G168" s="467"/>
      <c r="H168" s="467"/>
      <c r="I168" s="467"/>
      <c r="J168" s="467"/>
      <c r="K168" s="467"/>
      <c r="L168" s="268">
        <v>2985.81</v>
      </c>
      <c r="M168" s="269"/>
      <c r="N168" s="270">
        <v>57267</v>
      </c>
    </row>
    <row r="169" spans="1:14" x14ac:dyDescent="0.25">
      <c r="A169" s="267"/>
      <c r="B169" s="238"/>
      <c r="C169" s="467" t="s">
        <v>536</v>
      </c>
      <c r="D169" s="467"/>
      <c r="E169" s="467"/>
      <c r="F169" s="467"/>
      <c r="G169" s="467"/>
      <c r="H169" s="467"/>
      <c r="I169" s="467"/>
      <c r="J169" s="467"/>
      <c r="K169" s="467"/>
      <c r="L169" s="268">
        <v>1478.41</v>
      </c>
      <c r="M169" s="269"/>
      <c r="N169" s="270">
        <v>28355</v>
      </c>
    </row>
    <row r="170" spans="1:14" x14ac:dyDescent="0.25">
      <c r="A170" s="267"/>
      <c r="B170" s="238"/>
      <c r="C170" s="467" t="s">
        <v>537</v>
      </c>
      <c r="D170" s="467"/>
      <c r="E170" s="467"/>
      <c r="F170" s="467"/>
      <c r="G170" s="467"/>
      <c r="H170" s="467"/>
      <c r="I170" s="467"/>
      <c r="J170" s="467"/>
      <c r="K170" s="467"/>
      <c r="L170" s="268">
        <v>231712.96</v>
      </c>
      <c r="M170" s="269"/>
      <c r="N170" s="270">
        <v>2230913</v>
      </c>
    </row>
    <row r="171" spans="1:14" x14ac:dyDescent="0.25">
      <c r="A171" s="267"/>
      <c r="B171" s="238"/>
      <c r="C171" s="467" t="s">
        <v>524</v>
      </c>
      <c r="D171" s="467"/>
      <c r="E171" s="467"/>
      <c r="F171" s="467"/>
      <c r="G171" s="467"/>
      <c r="H171" s="467"/>
      <c r="I171" s="467"/>
      <c r="J171" s="467"/>
      <c r="K171" s="467"/>
      <c r="L171" s="271"/>
      <c r="M171" s="269"/>
      <c r="N171" s="272"/>
    </row>
    <row r="172" spans="1:14" x14ac:dyDescent="0.25">
      <c r="A172" s="267"/>
      <c r="B172" s="238"/>
      <c r="C172" s="467" t="s">
        <v>530</v>
      </c>
      <c r="D172" s="467"/>
      <c r="E172" s="467"/>
      <c r="F172" s="467"/>
      <c r="G172" s="467"/>
      <c r="H172" s="467"/>
      <c r="I172" s="467"/>
      <c r="J172" s="467"/>
      <c r="K172" s="467"/>
      <c r="L172" s="268">
        <v>20320.7</v>
      </c>
      <c r="M172" s="269"/>
      <c r="N172" s="270">
        <v>389751</v>
      </c>
    </row>
    <row r="173" spans="1:14" ht="48.75" customHeight="1" x14ac:dyDescent="0.25">
      <c r="A173" s="267"/>
      <c r="B173" s="238" t="s">
        <v>531</v>
      </c>
      <c r="C173" s="467" t="s">
        <v>532</v>
      </c>
      <c r="D173" s="467"/>
      <c r="E173" s="467"/>
      <c r="F173" s="467"/>
      <c r="G173" s="467"/>
      <c r="H173" s="467"/>
      <c r="I173" s="467"/>
      <c r="J173" s="467"/>
      <c r="K173" s="467"/>
      <c r="L173" s="268">
        <v>27105</v>
      </c>
      <c r="M173" s="273">
        <v>7.82</v>
      </c>
      <c r="N173" s="270">
        <v>211961</v>
      </c>
    </row>
    <row r="174" spans="1:14" x14ac:dyDescent="0.25">
      <c r="A174" s="267"/>
      <c r="B174" s="238"/>
      <c r="C174" s="467" t="s">
        <v>533</v>
      </c>
      <c r="D174" s="467"/>
      <c r="E174" s="467"/>
      <c r="F174" s="467"/>
      <c r="G174" s="467"/>
      <c r="H174" s="467"/>
      <c r="I174" s="467"/>
      <c r="J174" s="467"/>
      <c r="K174" s="467"/>
      <c r="L174" s="268">
        <v>2823.6</v>
      </c>
      <c r="M174" s="269"/>
      <c r="N174" s="270">
        <v>54157</v>
      </c>
    </row>
    <row r="175" spans="1:14" ht="48" customHeight="1" x14ac:dyDescent="0.25">
      <c r="A175" s="267"/>
      <c r="B175" s="238" t="s">
        <v>531</v>
      </c>
      <c r="C175" s="467" t="s">
        <v>534</v>
      </c>
      <c r="D175" s="467"/>
      <c r="E175" s="467"/>
      <c r="F175" s="467"/>
      <c r="G175" s="467"/>
      <c r="H175" s="467"/>
      <c r="I175" s="467"/>
      <c r="J175" s="467"/>
      <c r="K175" s="467"/>
      <c r="L175" s="268">
        <v>150033.68</v>
      </c>
      <c r="M175" s="273">
        <v>6.48</v>
      </c>
      <c r="N175" s="270">
        <v>972218</v>
      </c>
    </row>
    <row r="176" spans="1:14" x14ac:dyDescent="0.25">
      <c r="A176" s="267"/>
      <c r="B176" s="238"/>
      <c r="C176" s="467" t="s">
        <v>535</v>
      </c>
      <c r="D176" s="467"/>
      <c r="E176" s="467"/>
      <c r="F176" s="467"/>
      <c r="G176" s="467"/>
      <c r="H176" s="467"/>
      <c r="I176" s="467"/>
      <c r="J176" s="467"/>
      <c r="K176" s="467"/>
      <c r="L176" s="268">
        <v>22449.98</v>
      </c>
      <c r="M176" s="269"/>
      <c r="N176" s="270">
        <v>430590</v>
      </c>
    </row>
    <row r="177" spans="1:14" x14ac:dyDescent="0.25">
      <c r="A177" s="267"/>
      <c r="B177" s="238"/>
      <c r="C177" s="467" t="s">
        <v>536</v>
      </c>
      <c r="D177" s="467"/>
      <c r="E177" s="467"/>
      <c r="F177" s="467"/>
      <c r="G177" s="467"/>
      <c r="H177" s="467"/>
      <c r="I177" s="467"/>
      <c r="J177" s="467"/>
      <c r="K177" s="467"/>
      <c r="L177" s="268">
        <v>11803.6</v>
      </c>
      <c r="M177" s="269"/>
      <c r="N177" s="270">
        <v>226393</v>
      </c>
    </row>
    <row r="178" spans="1:14" x14ac:dyDescent="0.25">
      <c r="A178" s="267"/>
      <c r="B178" s="238"/>
      <c r="C178" s="467" t="s">
        <v>538</v>
      </c>
      <c r="D178" s="467"/>
      <c r="E178" s="467"/>
      <c r="F178" s="467"/>
      <c r="G178" s="467"/>
      <c r="H178" s="467"/>
      <c r="I178" s="467"/>
      <c r="J178" s="467"/>
      <c r="K178" s="467"/>
      <c r="L178" s="268">
        <v>353737.5</v>
      </c>
      <c r="M178" s="269"/>
      <c r="N178" s="270">
        <v>2019841</v>
      </c>
    </row>
    <row r="179" spans="1:14" ht="59.25" customHeight="1" x14ac:dyDescent="0.25">
      <c r="A179" s="267"/>
      <c r="B179" s="238" t="s">
        <v>539</v>
      </c>
      <c r="C179" s="467" t="s">
        <v>540</v>
      </c>
      <c r="D179" s="467"/>
      <c r="E179" s="467"/>
      <c r="F179" s="467"/>
      <c r="G179" s="467"/>
      <c r="H179" s="467"/>
      <c r="I179" s="467"/>
      <c r="J179" s="467"/>
      <c r="K179" s="467"/>
      <c r="L179" s="268">
        <v>353737.5</v>
      </c>
      <c r="M179" s="273">
        <v>5.71</v>
      </c>
      <c r="N179" s="270">
        <v>2019841</v>
      </c>
    </row>
    <row r="180" spans="1:14" x14ac:dyDescent="0.25">
      <c r="A180" s="267"/>
      <c r="B180" s="238"/>
      <c r="C180" s="467" t="s">
        <v>541</v>
      </c>
      <c r="D180" s="467"/>
      <c r="E180" s="467"/>
      <c r="F180" s="467"/>
      <c r="G180" s="467"/>
      <c r="H180" s="467"/>
      <c r="I180" s="467"/>
      <c r="J180" s="467"/>
      <c r="K180" s="467"/>
      <c r="L180" s="268">
        <v>26043.14</v>
      </c>
      <c r="M180" s="269"/>
      <c r="N180" s="270">
        <v>499507</v>
      </c>
    </row>
    <row r="181" spans="1:14" x14ac:dyDescent="0.25">
      <c r="A181" s="267"/>
      <c r="B181" s="238"/>
      <c r="C181" s="467" t="s">
        <v>542</v>
      </c>
      <c r="D181" s="467"/>
      <c r="E181" s="467"/>
      <c r="F181" s="467"/>
      <c r="G181" s="467"/>
      <c r="H181" s="467"/>
      <c r="I181" s="467"/>
      <c r="J181" s="467"/>
      <c r="K181" s="467"/>
      <c r="L181" s="268">
        <v>25435.79</v>
      </c>
      <c r="M181" s="269"/>
      <c r="N181" s="270">
        <v>487857</v>
      </c>
    </row>
    <row r="182" spans="1:14" x14ac:dyDescent="0.25">
      <c r="A182" s="267"/>
      <c r="B182" s="238"/>
      <c r="C182" s="467" t="s">
        <v>543</v>
      </c>
      <c r="D182" s="467"/>
      <c r="E182" s="467"/>
      <c r="F182" s="467"/>
      <c r="G182" s="467"/>
      <c r="H182" s="467"/>
      <c r="I182" s="467"/>
      <c r="J182" s="467"/>
      <c r="K182" s="467"/>
      <c r="L182" s="268">
        <v>13282.01</v>
      </c>
      <c r="M182" s="269"/>
      <c r="N182" s="270">
        <v>254748</v>
      </c>
    </row>
    <row r="183" spans="1:14" x14ac:dyDescent="0.25">
      <c r="A183" s="267"/>
      <c r="B183" s="275"/>
      <c r="C183" s="486" t="s">
        <v>544</v>
      </c>
      <c r="D183" s="486"/>
      <c r="E183" s="486"/>
      <c r="F183" s="486"/>
      <c r="G183" s="486"/>
      <c r="H183" s="486"/>
      <c r="I183" s="486"/>
      <c r="J183" s="486"/>
      <c r="K183" s="486"/>
      <c r="L183" s="276">
        <v>763925.62</v>
      </c>
      <c r="M183" s="277"/>
      <c r="N183" s="278">
        <v>5500145</v>
      </c>
    </row>
    <row r="184" spans="1:14" ht="26.25" customHeight="1" x14ac:dyDescent="0.25">
      <c r="A184" s="279"/>
      <c r="B184" s="279"/>
      <c r="C184" s="279"/>
      <c r="D184" s="279"/>
      <c r="E184" s="279"/>
      <c r="F184" s="279"/>
      <c r="G184" s="279"/>
      <c r="H184" s="279"/>
      <c r="I184" s="279"/>
      <c r="J184" s="279"/>
      <c r="K184" s="279"/>
      <c r="L184" s="279"/>
      <c r="M184" s="279"/>
      <c r="N184" s="279"/>
    </row>
    <row r="185" spans="1:14" x14ac:dyDescent="0.25">
      <c r="A185" s="280"/>
      <c r="B185" s="271" t="s">
        <v>545</v>
      </c>
      <c r="C185" s="487" t="s">
        <v>546</v>
      </c>
      <c r="D185" s="487"/>
      <c r="E185" s="487"/>
      <c r="F185" s="487"/>
      <c r="G185" s="487"/>
      <c r="H185" s="487"/>
      <c r="I185" s="487"/>
      <c r="J185" s="487"/>
      <c r="K185" s="487"/>
      <c r="L185" s="487"/>
      <c r="M185" s="280"/>
      <c r="N185" s="280"/>
    </row>
    <row r="186" spans="1:14" x14ac:dyDescent="0.25">
      <c r="A186" s="280"/>
      <c r="B186" s="281"/>
      <c r="C186" s="488" t="s">
        <v>547</v>
      </c>
      <c r="D186" s="488"/>
      <c r="E186" s="488"/>
      <c r="F186" s="488"/>
      <c r="G186" s="488"/>
      <c r="H186" s="488"/>
      <c r="I186" s="488"/>
      <c r="J186" s="488"/>
      <c r="K186" s="488"/>
      <c r="L186" s="488"/>
      <c r="M186" s="280"/>
      <c r="N186" s="280"/>
    </row>
    <row r="187" spans="1:14" x14ac:dyDescent="0.25">
      <c r="A187" s="280"/>
      <c r="B187" s="271" t="s">
        <v>548</v>
      </c>
      <c r="C187" s="487" t="s">
        <v>549</v>
      </c>
      <c r="D187" s="487"/>
      <c r="E187" s="487"/>
      <c r="F187" s="487"/>
      <c r="G187" s="487"/>
      <c r="H187" s="487"/>
      <c r="I187" s="487"/>
      <c r="J187" s="487"/>
      <c r="K187" s="487"/>
      <c r="L187" s="487"/>
      <c r="M187" s="280"/>
      <c r="N187" s="280"/>
    </row>
    <row r="188" spans="1:14" x14ac:dyDescent="0.25">
      <c r="A188" s="280"/>
      <c r="B188" s="280"/>
      <c r="C188" s="489" t="s">
        <v>547</v>
      </c>
      <c r="D188" s="489"/>
      <c r="E188" s="489"/>
      <c r="F188" s="489"/>
      <c r="G188" s="489"/>
      <c r="H188" s="489"/>
      <c r="I188" s="489"/>
      <c r="J188" s="489"/>
      <c r="K188" s="489"/>
      <c r="L188" s="489"/>
      <c r="M188" s="280"/>
      <c r="N188" s="280"/>
    </row>
    <row r="189" spans="1:14" x14ac:dyDescent="0.25">
      <c r="A189" s="193"/>
      <c r="B189" s="194"/>
      <c r="C189" s="282"/>
      <c r="D189" s="282"/>
      <c r="E189" s="282"/>
      <c r="F189" s="282"/>
      <c r="G189" s="282"/>
      <c r="H189" s="282"/>
      <c r="I189" s="282"/>
      <c r="J189" s="282"/>
      <c r="K189" s="282"/>
      <c r="L189" s="282"/>
      <c r="M189" s="194"/>
      <c r="N189" s="194"/>
    </row>
  </sheetData>
  <mergeCells count="176">
    <mergeCell ref="C182:K182"/>
    <mergeCell ref="C183:K183"/>
    <mergeCell ref="C185:L185"/>
    <mergeCell ref="C186:L186"/>
    <mergeCell ref="C187:L187"/>
    <mergeCell ref="C188:L188"/>
    <mergeCell ref="C176:K176"/>
    <mergeCell ref="C177:K177"/>
    <mergeCell ref="C178:K178"/>
    <mergeCell ref="C179:K179"/>
    <mergeCell ref="C180:K180"/>
    <mergeCell ref="C181:K181"/>
    <mergeCell ref="C170:K170"/>
    <mergeCell ref="C171:K171"/>
    <mergeCell ref="C172:K172"/>
    <mergeCell ref="C173:K173"/>
    <mergeCell ref="C174:K174"/>
    <mergeCell ref="C175:K175"/>
    <mergeCell ref="C164:K164"/>
    <mergeCell ref="C165:K165"/>
    <mergeCell ref="C166:K166"/>
    <mergeCell ref="C167:K167"/>
    <mergeCell ref="C168:K168"/>
    <mergeCell ref="C169:K169"/>
    <mergeCell ref="C158:K158"/>
    <mergeCell ref="C159:K159"/>
    <mergeCell ref="C160:K160"/>
    <mergeCell ref="C161:K161"/>
    <mergeCell ref="C162:K162"/>
    <mergeCell ref="C163:K163"/>
    <mergeCell ref="C152:E152"/>
    <mergeCell ref="C153:N153"/>
    <mergeCell ref="C154:E154"/>
    <mergeCell ref="C155:K155"/>
    <mergeCell ref="C156:K156"/>
    <mergeCell ref="C157:K157"/>
    <mergeCell ref="C146:E146"/>
    <mergeCell ref="C147:N147"/>
    <mergeCell ref="C148:E148"/>
    <mergeCell ref="C149:E149"/>
    <mergeCell ref="C150:N150"/>
    <mergeCell ref="C151:E151"/>
    <mergeCell ref="C140:E140"/>
    <mergeCell ref="C141:N141"/>
    <mergeCell ref="C142:E142"/>
    <mergeCell ref="C143:E143"/>
    <mergeCell ref="C144:N144"/>
    <mergeCell ref="C145:E145"/>
    <mergeCell ref="C134:E134"/>
    <mergeCell ref="C135:E135"/>
    <mergeCell ref="C136:E136"/>
    <mergeCell ref="C137:E137"/>
    <mergeCell ref="C138:N138"/>
    <mergeCell ref="C139:E139"/>
    <mergeCell ref="C128:E128"/>
    <mergeCell ref="C129:E129"/>
    <mergeCell ref="C130:E130"/>
    <mergeCell ref="C131:E131"/>
    <mergeCell ref="C132:E132"/>
    <mergeCell ref="C133:E133"/>
    <mergeCell ref="C122:E122"/>
    <mergeCell ref="C123:N123"/>
    <mergeCell ref="C124:E124"/>
    <mergeCell ref="C125:E125"/>
    <mergeCell ref="C126:E126"/>
    <mergeCell ref="C127:E127"/>
    <mergeCell ref="C116:E116"/>
    <mergeCell ref="C117:N117"/>
    <mergeCell ref="C118:E118"/>
    <mergeCell ref="C119:E119"/>
    <mergeCell ref="C120:N120"/>
    <mergeCell ref="C121:E121"/>
    <mergeCell ref="C110:E110"/>
    <mergeCell ref="C111:E111"/>
    <mergeCell ref="C112:E112"/>
    <mergeCell ref="C113:E113"/>
    <mergeCell ref="C114:N114"/>
    <mergeCell ref="C115:E115"/>
    <mergeCell ref="C104:E104"/>
    <mergeCell ref="C105:E105"/>
    <mergeCell ref="C106:E106"/>
    <mergeCell ref="C107:E107"/>
    <mergeCell ref="C108:E108"/>
    <mergeCell ref="C109:E109"/>
    <mergeCell ref="C98:E98"/>
    <mergeCell ref="C99:N99"/>
    <mergeCell ref="C100:E100"/>
    <mergeCell ref="C101:E101"/>
    <mergeCell ref="C102:E102"/>
    <mergeCell ref="C103:E103"/>
    <mergeCell ref="C92:E92"/>
    <mergeCell ref="C93:E93"/>
    <mergeCell ref="C94:E94"/>
    <mergeCell ref="C95:E95"/>
    <mergeCell ref="C96:N96"/>
    <mergeCell ref="C97:E97"/>
    <mergeCell ref="C86:E86"/>
    <mergeCell ref="C87:E87"/>
    <mergeCell ref="C88:E88"/>
    <mergeCell ref="C89:E89"/>
    <mergeCell ref="C90:E90"/>
    <mergeCell ref="C91:E91"/>
    <mergeCell ref="C80:E80"/>
    <mergeCell ref="C81:E81"/>
    <mergeCell ref="C82:E82"/>
    <mergeCell ref="C83:E83"/>
    <mergeCell ref="C84:N84"/>
    <mergeCell ref="C85:E85"/>
    <mergeCell ref="C74:E74"/>
    <mergeCell ref="C75:E75"/>
    <mergeCell ref="C76:E76"/>
    <mergeCell ref="C77:E77"/>
    <mergeCell ref="C78:E78"/>
    <mergeCell ref="C79:E79"/>
    <mergeCell ref="C68:E68"/>
    <mergeCell ref="C69:N69"/>
    <mergeCell ref="C70:E70"/>
    <mergeCell ref="C71:E71"/>
    <mergeCell ref="C72:E72"/>
    <mergeCell ref="C73:E73"/>
    <mergeCell ref="C62:E62"/>
    <mergeCell ref="C63:E63"/>
    <mergeCell ref="C64:E64"/>
    <mergeCell ref="C65:E65"/>
    <mergeCell ref="C66:E66"/>
    <mergeCell ref="C67:E67"/>
    <mergeCell ref="C56:E56"/>
    <mergeCell ref="C57:E57"/>
    <mergeCell ref="C58:E58"/>
    <mergeCell ref="C59:E59"/>
    <mergeCell ref="C60:E60"/>
    <mergeCell ref="C61:E61"/>
    <mergeCell ref="C50:E50"/>
    <mergeCell ref="C51:E51"/>
    <mergeCell ref="C52:E52"/>
    <mergeCell ref="C53:E53"/>
    <mergeCell ref="C54:N54"/>
    <mergeCell ref="C55:E55"/>
    <mergeCell ref="C44:E44"/>
    <mergeCell ref="C45:E45"/>
    <mergeCell ref="C46:E46"/>
    <mergeCell ref="C47:E47"/>
    <mergeCell ref="C48:E48"/>
    <mergeCell ref="C49:E49"/>
    <mergeCell ref="N36:N38"/>
    <mergeCell ref="C39:E39"/>
    <mergeCell ref="A40:N40"/>
    <mergeCell ref="C41:E41"/>
    <mergeCell ref="C42:E42"/>
    <mergeCell ref="C43:E43"/>
    <mergeCell ref="L34:M34"/>
    <mergeCell ref="A36:A38"/>
    <mergeCell ref="B36:B38"/>
    <mergeCell ref="C36:E38"/>
    <mergeCell ref="F36:F38"/>
    <mergeCell ref="G36:I37"/>
    <mergeCell ref="J36:L37"/>
    <mergeCell ref="M36:M38"/>
    <mergeCell ref="B25:F25"/>
    <mergeCell ref="L32:M32"/>
    <mergeCell ref="L33:M33"/>
    <mergeCell ref="D10:N10"/>
    <mergeCell ref="A14:N14"/>
    <mergeCell ref="A15:N15"/>
    <mergeCell ref="A17:N17"/>
    <mergeCell ref="A18:N18"/>
    <mergeCell ref="A19:N19"/>
    <mergeCell ref="A4:C4"/>
    <mergeCell ref="K4:N4"/>
    <mergeCell ref="A5:D5"/>
    <mergeCell ref="J5:N5"/>
    <mergeCell ref="A6:D6"/>
    <mergeCell ref="J6:N6"/>
    <mergeCell ref="A21:N21"/>
    <mergeCell ref="A22:N22"/>
    <mergeCell ref="B24:F2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40" t="s">
        <v>67</v>
      </c>
      <c r="E1" s="14"/>
      <c r="F1" s="14"/>
    </row>
    <row r="2" spans="1:29" s="10" customFormat="1" ht="18.75" customHeight="1" x14ac:dyDescent="0.3">
      <c r="A2" s="16"/>
      <c r="C2" s="13" t="s">
        <v>10</v>
      </c>
      <c r="E2" s="14"/>
      <c r="F2" s="14"/>
    </row>
    <row r="3" spans="1:29" s="10" customFormat="1" ht="18.75" x14ac:dyDescent="0.3">
      <c r="A3" s="15"/>
      <c r="C3" s="13" t="s">
        <v>390</v>
      </c>
      <c r="E3" s="14"/>
      <c r="F3" s="14"/>
    </row>
    <row r="4" spans="1:29" s="10" customFormat="1" ht="15.75" x14ac:dyDescent="0.2">
      <c r="A4" s="361" t="s">
        <v>583</v>
      </c>
      <c r="B4" s="361"/>
      <c r="C4" s="361"/>
      <c r="E4" s="14"/>
      <c r="F4" s="14"/>
    </row>
    <row r="5" spans="1:29" s="10" customFormat="1" ht="15.75" x14ac:dyDescent="0.2">
      <c r="A5" s="15"/>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10" customFormat="1" ht="18.75" x14ac:dyDescent="0.3">
      <c r="A6" s="365" t="s">
        <v>9</v>
      </c>
      <c r="B6" s="365"/>
      <c r="C6" s="365"/>
      <c r="E6" s="14"/>
      <c r="F6" s="14"/>
      <c r="G6" s="13"/>
    </row>
    <row r="7" spans="1:29" s="10" customFormat="1" ht="18.75" x14ac:dyDescent="0.2">
      <c r="A7" s="124"/>
      <c r="B7" s="124"/>
      <c r="C7" s="124"/>
      <c r="D7" s="11"/>
      <c r="E7" s="11"/>
      <c r="F7" s="11"/>
      <c r="G7" s="11"/>
      <c r="H7" s="11"/>
      <c r="I7" s="11"/>
      <c r="J7" s="11"/>
      <c r="K7" s="11"/>
      <c r="L7" s="11"/>
      <c r="M7" s="11"/>
      <c r="N7" s="11"/>
      <c r="O7" s="11"/>
      <c r="P7" s="11"/>
      <c r="Q7" s="11"/>
      <c r="R7" s="11"/>
      <c r="S7" s="11"/>
      <c r="T7" s="11"/>
      <c r="U7" s="11"/>
    </row>
    <row r="8" spans="1:29" s="10" customFormat="1" ht="18.75" x14ac:dyDescent="0.2">
      <c r="A8" s="366" t="s">
        <v>582</v>
      </c>
      <c r="B8" s="366"/>
      <c r="C8" s="366"/>
      <c r="D8" s="12"/>
      <c r="E8" s="12"/>
      <c r="F8" s="12"/>
      <c r="G8" s="12"/>
      <c r="H8" s="11"/>
      <c r="I8" s="11"/>
      <c r="J8" s="11"/>
      <c r="K8" s="11"/>
      <c r="L8" s="11"/>
      <c r="M8" s="11"/>
      <c r="N8" s="11"/>
      <c r="O8" s="11"/>
      <c r="P8" s="11"/>
      <c r="Q8" s="11"/>
      <c r="R8" s="11"/>
      <c r="S8" s="11"/>
      <c r="T8" s="11"/>
      <c r="U8" s="11"/>
    </row>
    <row r="9" spans="1:29" s="10" customFormat="1" ht="18.75" x14ac:dyDescent="0.2">
      <c r="A9" s="362" t="s">
        <v>8</v>
      </c>
      <c r="B9" s="362"/>
      <c r="C9" s="362"/>
      <c r="D9" s="6"/>
      <c r="E9" s="6"/>
      <c r="F9" s="6"/>
      <c r="G9" s="6"/>
      <c r="H9" s="11"/>
      <c r="I9" s="11"/>
      <c r="J9" s="11"/>
      <c r="K9" s="11"/>
      <c r="L9" s="11"/>
      <c r="M9" s="11"/>
      <c r="N9" s="11"/>
      <c r="O9" s="11"/>
      <c r="P9" s="11"/>
      <c r="Q9" s="11"/>
      <c r="R9" s="11"/>
      <c r="S9" s="11"/>
      <c r="T9" s="11"/>
      <c r="U9" s="11"/>
    </row>
    <row r="10" spans="1:29" s="10" customFormat="1" ht="18.75" x14ac:dyDescent="0.2">
      <c r="A10" s="124"/>
      <c r="B10" s="124"/>
      <c r="C10" s="124"/>
      <c r="D10" s="4"/>
      <c r="E10" s="4"/>
      <c r="F10" s="4"/>
      <c r="G10" s="4"/>
      <c r="H10" s="11"/>
      <c r="I10" s="11"/>
      <c r="J10" s="11"/>
      <c r="K10" s="11"/>
      <c r="L10" s="11"/>
      <c r="M10" s="11"/>
      <c r="N10" s="11"/>
      <c r="O10" s="11"/>
      <c r="P10" s="11"/>
      <c r="Q10" s="11"/>
      <c r="R10" s="11"/>
      <c r="S10" s="11"/>
      <c r="T10" s="11"/>
      <c r="U10" s="11"/>
    </row>
    <row r="11" spans="1:29" s="10" customFormat="1" ht="18.75" x14ac:dyDescent="0.2">
      <c r="A11" s="364" t="s">
        <v>391</v>
      </c>
      <c r="B11" s="364"/>
      <c r="C11" s="364"/>
      <c r="D11" s="12"/>
      <c r="E11" s="12"/>
      <c r="F11" s="12"/>
      <c r="G11" s="12"/>
      <c r="H11" s="11"/>
      <c r="I11" s="11"/>
      <c r="J11" s="11"/>
      <c r="K11" s="11"/>
      <c r="L11" s="11"/>
      <c r="M11" s="11"/>
      <c r="N11" s="11"/>
      <c r="O11" s="11"/>
      <c r="P11" s="11"/>
      <c r="Q11" s="11"/>
      <c r="R11" s="11"/>
      <c r="S11" s="11"/>
      <c r="T11" s="11"/>
      <c r="U11" s="11"/>
    </row>
    <row r="12" spans="1:29" s="10" customFormat="1" ht="18.75" x14ac:dyDescent="0.2">
      <c r="A12" s="362" t="s">
        <v>7</v>
      </c>
      <c r="B12" s="362"/>
      <c r="C12" s="362"/>
      <c r="D12" s="6"/>
      <c r="E12" s="6"/>
      <c r="F12" s="6"/>
      <c r="G12" s="6"/>
      <c r="H12" s="11"/>
      <c r="I12" s="11"/>
      <c r="J12" s="11"/>
      <c r="K12" s="11"/>
      <c r="L12" s="11"/>
      <c r="M12" s="11"/>
      <c r="N12" s="11"/>
      <c r="O12" s="11"/>
      <c r="P12" s="11"/>
      <c r="Q12" s="11"/>
      <c r="R12" s="11"/>
      <c r="S12" s="11"/>
      <c r="T12" s="11"/>
      <c r="U12" s="11"/>
    </row>
    <row r="13" spans="1:29" s="10" customFormat="1" ht="18.75" x14ac:dyDescent="0.2">
      <c r="A13" s="125"/>
      <c r="B13" s="125"/>
      <c r="C13" s="12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64" t="s">
        <v>588</v>
      </c>
      <c r="B14" s="364"/>
      <c r="C14" s="364"/>
      <c r="D14" s="8"/>
      <c r="E14" s="8"/>
      <c r="F14" s="8"/>
      <c r="G14" s="8"/>
      <c r="H14" s="8"/>
      <c r="I14" s="8"/>
      <c r="J14" s="8"/>
      <c r="K14" s="8"/>
      <c r="L14" s="8"/>
      <c r="M14" s="8"/>
      <c r="N14" s="8"/>
      <c r="O14" s="8"/>
      <c r="P14" s="8"/>
      <c r="Q14" s="8"/>
      <c r="R14" s="8"/>
      <c r="S14" s="8"/>
      <c r="T14" s="8"/>
      <c r="U14" s="8"/>
    </row>
    <row r="15" spans="1:29" s="2" customFormat="1" ht="15.75" x14ac:dyDescent="0.2">
      <c r="A15" s="362" t="s">
        <v>6</v>
      </c>
      <c r="B15" s="362"/>
      <c r="C15" s="362"/>
      <c r="D15" s="6"/>
      <c r="E15" s="6"/>
      <c r="F15" s="6"/>
      <c r="G15" s="6"/>
      <c r="H15" s="6"/>
      <c r="I15" s="6"/>
      <c r="J15" s="6"/>
      <c r="K15" s="6"/>
      <c r="L15" s="6"/>
      <c r="M15" s="6"/>
      <c r="N15" s="6"/>
      <c r="O15" s="6"/>
      <c r="P15" s="6"/>
      <c r="Q15" s="6"/>
      <c r="R15" s="6"/>
      <c r="S15" s="6"/>
      <c r="T15" s="6"/>
      <c r="U15" s="6"/>
    </row>
    <row r="16" spans="1:29" s="2" customFormat="1" ht="15" customHeight="1" x14ac:dyDescent="0.2">
      <c r="A16" s="362"/>
      <c r="B16" s="362"/>
      <c r="C16" s="362"/>
      <c r="D16" s="4"/>
      <c r="E16" s="4"/>
      <c r="F16" s="4"/>
      <c r="G16" s="4"/>
      <c r="H16" s="4"/>
      <c r="I16" s="4"/>
      <c r="J16" s="4"/>
      <c r="K16" s="4"/>
      <c r="L16" s="4"/>
      <c r="M16" s="4"/>
      <c r="N16" s="4"/>
      <c r="O16" s="4"/>
      <c r="P16" s="4"/>
      <c r="Q16" s="4"/>
      <c r="R16" s="4"/>
      <c r="S16" s="4"/>
      <c r="T16" s="4"/>
      <c r="U16" s="4"/>
    </row>
    <row r="17" spans="1:21" s="2" customFormat="1" ht="15" customHeight="1" x14ac:dyDescent="0.2">
      <c r="A17" s="367"/>
      <c r="B17" s="367"/>
      <c r="C17" s="367"/>
      <c r="D17" s="3"/>
      <c r="E17" s="3"/>
      <c r="F17" s="3"/>
      <c r="G17" s="3"/>
      <c r="H17" s="3"/>
      <c r="I17" s="3"/>
      <c r="J17" s="3"/>
      <c r="K17" s="3"/>
      <c r="L17" s="3"/>
      <c r="M17" s="3"/>
      <c r="N17" s="3"/>
      <c r="O17" s="3"/>
      <c r="P17" s="3"/>
      <c r="Q17" s="3"/>
      <c r="R17" s="3"/>
    </row>
    <row r="18" spans="1:21" s="2" customFormat="1" ht="27.75" customHeight="1" x14ac:dyDescent="0.2">
      <c r="A18" s="363" t="s">
        <v>335</v>
      </c>
      <c r="B18" s="363"/>
      <c r="C18" s="36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6" t="s">
        <v>5</v>
      </c>
      <c r="B20" s="39" t="s">
        <v>66</v>
      </c>
      <c r="C20" s="38" t="s">
        <v>65</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64</v>
      </c>
      <c r="B22" s="31" t="s">
        <v>341</v>
      </c>
      <c r="C22" s="126" t="s">
        <v>371</v>
      </c>
      <c r="D22" s="30"/>
      <c r="E22" s="30"/>
      <c r="F22" s="29"/>
      <c r="G22" s="29"/>
      <c r="H22" s="29"/>
      <c r="I22" s="29"/>
      <c r="J22" s="29"/>
      <c r="K22" s="29"/>
      <c r="L22" s="29"/>
      <c r="M22" s="29"/>
      <c r="N22" s="29"/>
      <c r="O22" s="29"/>
      <c r="P22" s="29"/>
      <c r="Q22" s="28"/>
      <c r="R22" s="28"/>
      <c r="S22" s="28"/>
      <c r="T22" s="28"/>
      <c r="U22" s="28"/>
    </row>
    <row r="23" spans="1:21" ht="42.75" customHeight="1" x14ac:dyDescent="0.25">
      <c r="A23" s="25" t="s">
        <v>63</v>
      </c>
      <c r="B23" s="27" t="s">
        <v>60</v>
      </c>
      <c r="C23" s="135" t="s">
        <v>368</v>
      </c>
      <c r="D23" s="24"/>
      <c r="E23" s="24"/>
      <c r="F23" s="24"/>
      <c r="G23" s="24"/>
      <c r="H23" s="24"/>
      <c r="I23" s="24"/>
      <c r="J23" s="24"/>
      <c r="K23" s="24"/>
      <c r="L23" s="24"/>
      <c r="M23" s="24"/>
      <c r="N23" s="24"/>
      <c r="O23" s="24"/>
      <c r="P23" s="24"/>
      <c r="Q23" s="24"/>
      <c r="R23" s="24"/>
      <c r="S23" s="24"/>
      <c r="T23" s="24"/>
      <c r="U23" s="24"/>
    </row>
    <row r="24" spans="1:21" ht="63" customHeight="1" x14ac:dyDescent="0.25">
      <c r="A24" s="25" t="s">
        <v>62</v>
      </c>
      <c r="B24" s="27" t="s">
        <v>366</v>
      </c>
      <c r="C24" s="41" t="s">
        <v>369</v>
      </c>
      <c r="D24" s="150"/>
      <c r="E24" s="150"/>
      <c r="F24" s="24"/>
      <c r="G24" s="24"/>
      <c r="H24" s="24"/>
      <c r="I24" s="24"/>
      <c r="J24" s="24"/>
      <c r="K24" s="24"/>
      <c r="L24" s="24"/>
      <c r="M24" s="24"/>
      <c r="N24" s="24"/>
      <c r="O24" s="24"/>
      <c r="P24" s="24"/>
      <c r="Q24" s="24"/>
      <c r="R24" s="24"/>
      <c r="S24" s="24"/>
      <c r="T24" s="24"/>
      <c r="U24" s="24"/>
    </row>
    <row r="25" spans="1:21" ht="63" customHeight="1" x14ac:dyDescent="0.25">
      <c r="A25" s="25" t="s">
        <v>61</v>
      </c>
      <c r="B25" s="27" t="s">
        <v>353</v>
      </c>
      <c r="C25" s="26" t="s">
        <v>599</v>
      </c>
      <c r="D25" s="24"/>
      <c r="E25" s="24"/>
      <c r="F25" s="24"/>
      <c r="G25" s="24"/>
      <c r="H25" s="24"/>
      <c r="I25" s="24"/>
      <c r="J25" s="24"/>
      <c r="K25" s="24"/>
      <c r="L25" s="24"/>
      <c r="M25" s="24"/>
      <c r="N25" s="24"/>
      <c r="O25" s="24"/>
      <c r="P25" s="24"/>
      <c r="Q25" s="24"/>
      <c r="R25" s="24"/>
      <c r="S25" s="24"/>
      <c r="T25" s="24"/>
      <c r="U25" s="24"/>
    </row>
    <row r="26" spans="1:21" ht="42.75" customHeight="1" x14ac:dyDescent="0.25">
      <c r="A26" s="25" t="s">
        <v>59</v>
      </c>
      <c r="B26" s="27" t="s">
        <v>192</v>
      </c>
      <c r="C26" s="26" t="s">
        <v>365</v>
      </c>
      <c r="D26" s="24"/>
      <c r="E26" s="24"/>
      <c r="F26" s="24"/>
      <c r="G26" s="24"/>
      <c r="H26" s="24"/>
      <c r="I26" s="24"/>
      <c r="J26" s="24"/>
      <c r="K26" s="24"/>
      <c r="L26" s="24"/>
      <c r="M26" s="24"/>
      <c r="N26" s="24"/>
      <c r="O26" s="24"/>
      <c r="P26" s="24"/>
      <c r="Q26" s="24"/>
      <c r="R26" s="24"/>
      <c r="S26" s="24"/>
      <c r="T26" s="24"/>
      <c r="U26" s="24"/>
    </row>
    <row r="27" spans="1:21" ht="42.75" customHeight="1" x14ac:dyDescent="0.25">
      <c r="A27" s="25" t="s">
        <v>58</v>
      </c>
      <c r="B27" s="27" t="s">
        <v>342</v>
      </c>
      <c r="C27" s="135" t="s">
        <v>589</v>
      </c>
      <c r="D27" s="24"/>
      <c r="E27" s="24"/>
      <c r="F27" s="24"/>
      <c r="G27" s="24"/>
      <c r="H27" s="24"/>
      <c r="I27" s="24"/>
      <c r="J27" s="24"/>
      <c r="K27" s="24"/>
      <c r="L27" s="24"/>
      <c r="M27" s="24"/>
      <c r="N27" s="24"/>
      <c r="O27" s="24"/>
      <c r="P27" s="24"/>
      <c r="Q27" s="24"/>
      <c r="R27" s="24"/>
      <c r="S27" s="24"/>
      <c r="T27" s="24"/>
      <c r="U27" s="24"/>
    </row>
    <row r="28" spans="1:21" ht="42.75" customHeight="1" x14ac:dyDescent="0.25">
      <c r="A28" s="25" t="s">
        <v>56</v>
      </c>
      <c r="B28" s="27" t="s">
        <v>57</v>
      </c>
      <c r="C28" s="26" t="s">
        <v>392</v>
      </c>
      <c r="D28" s="24"/>
      <c r="E28" s="24"/>
      <c r="F28" s="24"/>
      <c r="G28" s="24"/>
      <c r="H28" s="24"/>
      <c r="I28" s="24"/>
      <c r="J28" s="24"/>
      <c r="K28" s="24"/>
      <c r="L28" s="24"/>
      <c r="M28" s="24"/>
      <c r="N28" s="24"/>
      <c r="O28" s="24"/>
      <c r="P28" s="24"/>
      <c r="Q28" s="24"/>
      <c r="R28" s="24"/>
      <c r="S28" s="24"/>
      <c r="T28" s="24"/>
      <c r="U28" s="24"/>
    </row>
    <row r="29" spans="1:21" ht="42.75" customHeight="1" x14ac:dyDescent="0.25">
      <c r="A29" s="25" t="s">
        <v>54</v>
      </c>
      <c r="B29" s="26" t="s">
        <v>55</v>
      </c>
      <c r="C29" s="26" t="s">
        <v>392</v>
      </c>
      <c r="D29" s="24"/>
      <c r="E29" s="24"/>
      <c r="F29" s="24"/>
      <c r="G29" s="24"/>
      <c r="H29" s="24"/>
      <c r="I29" s="24"/>
      <c r="J29" s="24"/>
      <c r="K29" s="24"/>
      <c r="L29" s="24"/>
      <c r="M29" s="24"/>
      <c r="N29" s="24"/>
      <c r="O29" s="24"/>
      <c r="P29" s="24"/>
      <c r="Q29" s="24"/>
      <c r="R29" s="24"/>
      <c r="S29" s="24"/>
      <c r="T29" s="24"/>
      <c r="U29" s="24"/>
    </row>
    <row r="30" spans="1:21" ht="42.75" customHeight="1" x14ac:dyDescent="0.25">
      <c r="A30" s="25" t="s">
        <v>71</v>
      </c>
      <c r="B30" s="26" t="s">
        <v>53</v>
      </c>
      <c r="C30" s="26" t="s">
        <v>378</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1">
    <mergeCell ref="A4:C4"/>
    <mergeCell ref="A6:C6"/>
    <mergeCell ref="A15:C15"/>
    <mergeCell ref="A16:C16"/>
    <mergeCell ref="A17:C17"/>
    <mergeCell ref="A18:C18"/>
    <mergeCell ref="A8:C8"/>
    <mergeCell ref="A9:C9"/>
    <mergeCell ref="A11:C11"/>
    <mergeCell ref="A12:C12"/>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4"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67</v>
      </c>
    </row>
    <row r="2" spans="1:28" ht="18.75" x14ac:dyDescent="0.3">
      <c r="Z2" s="13" t="s">
        <v>10</v>
      </c>
    </row>
    <row r="3" spans="1:28" ht="18.75" x14ac:dyDescent="0.3">
      <c r="Z3" s="13" t="s">
        <v>390</v>
      </c>
    </row>
    <row r="4" spans="1:28" ht="18.75" customHeight="1" x14ac:dyDescent="0.25">
      <c r="A4" s="361" t="s">
        <v>591</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5" t="s">
        <v>9</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14"/>
      <c r="AB6" s="114"/>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14"/>
      <c r="AB7" s="114"/>
    </row>
    <row r="8" spans="1:28" ht="15.75" x14ac:dyDescent="0.25">
      <c r="A8" s="366" t="s">
        <v>582</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5"/>
      <c r="AB8" s="115"/>
    </row>
    <row r="9" spans="1:28" ht="15.75" x14ac:dyDescent="0.25">
      <c r="A9" s="362" t="s">
        <v>8</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116"/>
      <c r="AB9" s="116"/>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14"/>
      <c r="AB10" s="114"/>
    </row>
    <row r="11" spans="1:28" ht="15.75" x14ac:dyDescent="0.25">
      <c r="A11" s="368" t="s">
        <v>391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115"/>
      <c r="AB11" s="115"/>
    </row>
    <row r="12" spans="1:28" ht="15.75"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116"/>
      <c r="AB12" s="116"/>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9"/>
      <c r="AB13" s="9"/>
    </row>
    <row r="14" spans="1:28" ht="15.75" x14ac:dyDescent="0.25">
      <c r="A14" s="366" t="s">
        <v>590</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5"/>
      <c r="AB14" s="115"/>
    </row>
    <row r="15" spans="1:28" ht="15.75"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116"/>
      <c r="AB15" s="116"/>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20"/>
      <c r="AB16" s="120"/>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20"/>
      <c r="AB17" s="120"/>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20"/>
      <c r="AB18" s="120"/>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20"/>
      <c r="AB19" s="120"/>
    </row>
    <row r="20" spans="1:28"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121"/>
      <c r="AB20" s="121"/>
    </row>
    <row r="21" spans="1:28" x14ac:dyDescent="0.25">
      <c r="A21" s="371"/>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121"/>
      <c r="AB21" s="121"/>
    </row>
    <row r="22" spans="1:28" x14ac:dyDescent="0.25">
      <c r="A22" s="372" t="s">
        <v>352</v>
      </c>
      <c r="B22" s="372"/>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122"/>
      <c r="AB22" s="122"/>
    </row>
    <row r="23" spans="1:28" ht="32.25" customHeight="1" x14ac:dyDescent="0.25">
      <c r="A23" s="374" t="s">
        <v>231</v>
      </c>
      <c r="B23" s="375"/>
      <c r="C23" s="375"/>
      <c r="D23" s="375"/>
      <c r="E23" s="375"/>
      <c r="F23" s="375"/>
      <c r="G23" s="375"/>
      <c r="H23" s="375"/>
      <c r="I23" s="375"/>
      <c r="J23" s="375"/>
      <c r="K23" s="375"/>
      <c r="L23" s="376"/>
      <c r="M23" s="373" t="s">
        <v>232</v>
      </c>
      <c r="N23" s="373"/>
      <c r="O23" s="373"/>
      <c r="P23" s="373"/>
      <c r="Q23" s="373"/>
      <c r="R23" s="373"/>
      <c r="S23" s="373"/>
      <c r="T23" s="373"/>
      <c r="U23" s="373"/>
      <c r="V23" s="373"/>
      <c r="W23" s="373"/>
      <c r="X23" s="373"/>
      <c r="Y23" s="373"/>
      <c r="Z23" s="373"/>
    </row>
    <row r="24" spans="1:28" ht="151.5" customHeight="1" x14ac:dyDescent="0.25">
      <c r="A24" s="90" t="s">
        <v>195</v>
      </c>
      <c r="B24" s="91" t="s">
        <v>202</v>
      </c>
      <c r="C24" s="90" t="s">
        <v>225</v>
      </c>
      <c r="D24" s="90" t="s">
        <v>196</v>
      </c>
      <c r="E24" s="90" t="s">
        <v>226</v>
      </c>
      <c r="F24" s="90" t="s">
        <v>228</v>
      </c>
      <c r="G24" s="90" t="s">
        <v>227</v>
      </c>
      <c r="H24" s="90" t="s">
        <v>197</v>
      </c>
      <c r="I24" s="90" t="s">
        <v>229</v>
      </c>
      <c r="J24" s="90" t="s">
        <v>203</v>
      </c>
      <c r="K24" s="91" t="s">
        <v>201</v>
      </c>
      <c r="L24" s="91" t="s">
        <v>198</v>
      </c>
      <c r="M24" s="92" t="s">
        <v>209</v>
      </c>
      <c r="N24" s="91" t="s">
        <v>360</v>
      </c>
      <c r="O24" s="90" t="s">
        <v>207</v>
      </c>
      <c r="P24" s="90" t="s">
        <v>208</v>
      </c>
      <c r="Q24" s="90" t="s">
        <v>206</v>
      </c>
      <c r="R24" s="90" t="s">
        <v>197</v>
      </c>
      <c r="S24" s="90" t="s">
        <v>205</v>
      </c>
      <c r="T24" s="90" t="s">
        <v>204</v>
      </c>
      <c r="U24" s="90" t="s">
        <v>224</v>
      </c>
      <c r="V24" s="90" t="s">
        <v>206</v>
      </c>
      <c r="W24" s="93" t="s">
        <v>200</v>
      </c>
      <c r="X24" s="93" t="s">
        <v>211</v>
      </c>
      <c r="Y24" s="93" t="s">
        <v>212</v>
      </c>
      <c r="Z24" s="95" t="s">
        <v>210</v>
      </c>
    </row>
    <row r="25" spans="1:28" ht="16.5" customHeight="1" x14ac:dyDescent="0.25">
      <c r="A25" s="90">
        <v>1</v>
      </c>
      <c r="B25" s="91">
        <v>2</v>
      </c>
      <c r="C25" s="90">
        <v>3</v>
      </c>
      <c r="D25" s="91">
        <v>4</v>
      </c>
      <c r="E25" s="90">
        <v>5</v>
      </c>
      <c r="F25" s="91">
        <v>6</v>
      </c>
      <c r="G25" s="90">
        <v>7</v>
      </c>
      <c r="H25" s="91">
        <v>8</v>
      </c>
      <c r="I25" s="90">
        <v>9</v>
      </c>
      <c r="J25" s="91">
        <v>10</v>
      </c>
      <c r="K25" s="123">
        <v>11</v>
      </c>
      <c r="L25" s="91">
        <v>12</v>
      </c>
      <c r="M25" s="123">
        <v>13</v>
      </c>
      <c r="N25" s="91">
        <v>14</v>
      </c>
      <c r="O25" s="123">
        <v>15</v>
      </c>
      <c r="P25" s="91">
        <v>16</v>
      </c>
      <c r="Q25" s="123">
        <v>17</v>
      </c>
      <c r="R25" s="91">
        <v>18</v>
      </c>
      <c r="S25" s="123">
        <v>19</v>
      </c>
      <c r="T25" s="91">
        <v>20</v>
      </c>
      <c r="U25" s="123">
        <v>21</v>
      </c>
      <c r="V25" s="91">
        <v>22</v>
      </c>
      <c r="W25" s="123">
        <v>23</v>
      </c>
      <c r="X25" s="91">
        <v>24</v>
      </c>
      <c r="Y25" s="123">
        <v>25</v>
      </c>
      <c r="Z25" s="91">
        <v>26</v>
      </c>
    </row>
    <row r="26" spans="1:28" ht="45.75" customHeight="1" x14ac:dyDescent="0.25">
      <c r="A26" s="160" t="s">
        <v>378</v>
      </c>
      <c r="B26" s="160" t="s">
        <v>378</v>
      </c>
      <c r="C26" s="160" t="s">
        <v>378</v>
      </c>
      <c r="D26" s="160" t="s">
        <v>378</v>
      </c>
      <c r="E26" s="160" t="s">
        <v>378</v>
      </c>
      <c r="F26" s="160" t="s">
        <v>378</v>
      </c>
      <c r="G26" s="160" t="s">
        <v>378</v>
      </c>
      <c r="H26" s="160" t="s">
        <v>378</v>
      </c>
      <c r="I26" s="160" t="s">
        <v>378</v>
      </c>
      <c r="J26" s="160" t="s">
        <v>378</v>
      </c>
      <c r="K26" s="160" t="s">
        <v>378</v>
      </c>
      <c r="L26" s="160" t="s">
        <v>378</v>
      </c>
      <c r="M26" s="160" t="s">
        <v>378</v>
      </c>
      <c r="N26" s="160" t="s">
        <v>378</v>
      </c>
      <c r="O26" s="160" t="s">
        <v>378</v>
      </c>
      <c r="P26" s="160" t="s">
        <v>378</v>
      </c>
      <c r="Q26" s="160" t="s">
        <v>378</v>
      </c>
      <c r="R26" s="160" t="s">
        <v>378</v>
      </c>
      <c r="S26" s="160" t="s">
        <v>378</v>
      </c>
      <c r="T26" s="160" t="s">
        <v>378</v>
      </c>
      <c r="U26" s="160" t="s">
        <v>378</v>
      </c>
      <c r="V26" s="160" t="s">
        <v>378</v>
      </c>
      <c r="W26" s="160" t="s">
        <v>378</v>
      </c>
      <c r="X26" s="160" t="s">
        <v>378</v>
      </c>
      <c r="Y26" s="160" t="s">
        <v>378</v>
      </c>
      <c r="Z26" s="160" t="s">
        <v>378</v>
      </c>
    </row>
    <row r="30" spans="1:28" x14ac:dyDescent="0.25">
      <c r="A30"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2" zoomScaleSheetLayoutView="82"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40" t="s">
        <v>67</v>
      </c>
    </row>
    <row r="2" spans="1:28" s="10" customFormat="1" ht="18.75" customHeight="1" x14ac:dyDescent="0.3">
      <c r="A2" s="16"/>
      <c r="B2" s="16"/>
      <c r="O2" s="13" t="s">
        <v>10</v>
      </c>
    </row>
    <row r="3" spans="1:28" s="10" customFormat="1" ht="18.75" x14ac:dyDescent="0.3">
      <c r="A3" s="15"/>
      <c r="B3" s="15"/>
      <c r="O3" s="13" t="s">
        <v>390</v>
      </c>
    </row>
    <row r="4" spans="1:28" s="10" customFormat="1" ht="18.75" x14ac:dyDescent="0.3">
      <c r="A4" s="15"/>
      <c r="B4" s="15"/>
      <c r="L4" s="13"/>
    </row>
    <row r="5" spans="1:28" s="10" customFormat="1" ht="15.75" x14ac:dyDescent="0.2">
      <c r="A5" s="361" t="s">
        <v>592</v>
      </c>
      <c r="B5" s="361"/>
      <c r="C5" s="361"/>
      <c r="D5" s="361"/>
      <c r="E5" s="361"/>
      <c r="F5" s="361"/>
      <c r="G5" s="361"/>
      <c r="H5" s="361"/>
      <c r="I5" s="361"/>
      <c r="J5" s="361"/>
      <c r="K5" s="361"/>
      <c r="L5" s="361"/>
      <c r="M5" s="361"/>
      <c r="N5" s="361"/>
      <c r="O5" s="361"/>
      <c r="P5" s="119"/>
      <c r="Q5" s="119"/>
      <c r="R5" s="119"/>
      <c r="S5" s="119"/>
      <c r="T5" s="119"/>
      <c r="U5" s="119"/>
      <c r="V5" s="119"/>
      <c r="W5" s="119"/>
      <c r="X5" s="119"/>
      <c r="Y5" s="119"/>
      <c r="Z5" s="119"/>
      <c r="AA5" s="119"/>
      <c r="AB5" s="119"/>
    </row>
    <row r="6" spans="1:28" s="10" customFormat="1" ht="18.75" x14ac:dyDescent="0.3">
      <c r="A6" s="15"/>
      <c r="B6" s="15"/>
      <c r="L6" s="13"/>
    </row>
    <row r="7" spans="1:28" s="10" customFormat="1" ht="18.75" x14ac:dyDescent="0.2">
      <c r="A7" s="365" t="s">
        <v>9</v>
      </c>
      <c r="B7" s="365"/>
      <c r="C7" s="365"/>
      <c r="D7" s="365"/>
      <c r="E7" s="365"/>
      <c r="F7" s="365"/>
      <c r="G7" s="365"/>
      <c r="H7" s="365"/>
      <c r="I7" s="365"/>
      <c r="J7" s="365"/>
      <c r="K7" s="365"/>
      <c r="L7" s="365"/>
      <c r="M7" s="365"/>
      <c r="N7" s="365"/>
      <c r="O7" s="365"/>
      <c r="P7" s="11"/>
      <c r="Q7" s="11"/>
      <c r="R7" s="11"/>
      <c r="S7" s="11"/>
      <c r="T7" s="11"/>
      <c r="U7" s="11"/>
      <c r="V7" s="11"/>
      <c r="W7" s="11"/>
      <c r="X7" s="11"/>
      <c r="Y7" s="11"/>
      <c r="Z7" s="11"/>
    </row>
    <row r="8" spans="1:28" s="10" customFormat="1" ht="18.75" x14ac:dyDescent="0.2">
      <c r="A8" s="365"/>
      <c r="B8" s="365"/>
      <c r="C8" s="365"/>
      <c r="D8" s="365"/>
      <c r="E8" s="365"/>
      <c r="F8" s="365"/>
      <c r="G8" s="365"/>
      <c r="H8" s="365"/>
      <c r="I8" s="365"/>
      <c r="J8" s="365"/>
      <c r="K8" s="365"/>
      <c r="L8" s="365"/>
      <c r="M8" s="365"/>
      <c r="N8" s="365"/>
      <c r="O8" s="365"/>
      <c r="P8" s="11"/>
      <c r="Q8" s="11"/>
      <c r="R8" s="11"/>
      <c r="S8" s="11"/>
      <c r="T8" s="11"/>
      <c r="U8" s="11"/>
      <c r="V8" s="11"/>
      <c r="W8" s="11"/>
      <c r="X8" s="11"/>
      <c r="Y8" s="11"/>
      <c r="Z8" s="11"/>
    </row>
    <row r="9" spans="1:28" s="10" customFormat="1" ht="18.75" x14ac:dyDescent="0.2">
      <c r="A9" s="366" t="s">
        <v>593</v>
      </c>
      <c r="B9" s="366"/>
      <c r="C9" s="366"/>
      <c r="D9" s="379"/>
      <c r="E9" s="366"/>
      <c r="F9" s="366"/>
      <c r="G9" s="366"/>
      <c r="H9" s="366"/>
      <c r="I9" s="366"/>
      <c r="J9" s="366"/>
      <c r="K9" s="366"/>
      <c r="L9" s="366"/>
      <c r="M9" s="366"/>
      <c r="N9" s="366"/>
      <c r="O9" s="366"/>
      <c r="P9" s="11"/>
      <c r="Q9" s="11"/>
      <c r="R9" s="11"/>
      <c r="S9" s="11"/>
      <c r="T9" s="11"/>
      <c r="U9" s="11"/>
      <c r="V9" s="11"/>
      <c r="W9" s="11"/>
      <c r="X9" s="11"/>
      <c r="Y9" s="11"/>
      <c r="Z9" s="11"/>
    </row>
    <row r="10" spans="1:28" s="10" customFormat="1" ht="18.75" x14ac:dyDescent="0.2">
      <c r="A10" s="362" t="s">
        <v>8</v>
      </c>
      <c r="B10" s="362"/>
      <c r="C10" s="362"/>
      <c r="D10" s="362"/>
      <c r="E10" s="362"/>
      <c r="F10" s="362"/>
      <c r="G10" s="362"/>
      <c r="H10" s="362"/>
      <c r="I10" s="362"/>
      <c r="J10" s="362"/>
      <c r="K10" s="362"/>
      <c r="L10" s="362"/>
      <c r="M10" s="362"/>
      <c r="N10" s="362"/>
      <c r="O10" s="362"/>
      <c r="P10" s="11"/>
      <c r="Q10" s="11"/>
      <c r="R10" s="11"/>
      <c r="S10" s="11"/>
      <c r="T10" s="11"/>
      <c r="U10" s="11"/>
      <c r="V10" s="11"/>
      <c r="W10" s="11"/>
      <c r="X10" s="11"/>
      <c r="Y10" s="11"/>
      <c r="Z10" s="11"/>
    </row>
    <row r="11" spans="1:28" s="10" customFormat="1" ht="18.75" x14ac:dyDescent="0.2">
      <c r="A11" s="365"/>
      <c r="B11" s="365"/>
      <c r="C11" s="365"/>
      <c r="D11" s="365"/>
      <c r="E11" s="365"/>
      <c r="F11" s="365"/>
      <c r="G11" s="365"/>
      <c r="H11" s="365"/>
      <c r="I11" s="365"/>
      <c r="J11" s="365"/>
      <c r="K11" s="365"/>
      <c r="L11" s="365"/>
      <c r="M11" s="365"/>
      <c r="N11" s="365"/>
      <c r="O11" s="365"/>
      <c r="P11" s="11"/>
      <c r="Q11" s="11"/>
      <c r="R11" s="11"/>
      <c r="S11" s="11"/>
      <c r="T11" s="11"/>
      <c r="U11" s="11"/>
      <c r="V11" s="11"/>
      <c r="W11" s="11"/>
      <c r="X11" s="11"/>
      <c r="Y11" s="11"/>
      <c r="Z11" s="11"/>
    </row>
    <row r="12" spans="1:28" s="10" customFormat="1" ht="18.75" x14ac:dyDescent="0.2">
      <c r="A12" s="364"/>
      <c r="B12" s="364"/>
      <c r="C12" s="364"/>
      <c r="D12" s="378" t="s">
        <v>391</v>
      </c>
      <c r="E12" s="378"/>
      <c r="F12" s="378"/>
      <c r="G12" s="364"/>
      <c r="H12" s="364"/>
      <c r="I12" s="364"/>
      <c r="J12" s="364"/>
      <c r="K12" s="364"/>
      <c r="L12" s="364"/>
      <c r="M12" s="364"/>
      <c r="N12" s="364"/>
      <c r="O12" s="364"/>
      <c r="P12" s="11"/>
      <c r="Q12" s="11"/>
      <c r="R12" s="11"/>
      <c r="S12" s="11"/>
      <c r="T12" s="11"/>
      <c r="U12" s="11"/>
      <c r="V12" s="11"/>
      <c r="W12" s="11"/>
      <c r="X12" s="11"/>
      <c r="Y12" s="11"/>
      <c r="Z12" s="11"/>
    </row>
    <row r="13" spans="1:28" s="10" customFormat="1" ht="18.75" x14ac:dyDescent="0.2">
      <c r="A13" s="362" t="s">
        <v>7</v>
      </c>
      <c r="B13" s="362"/>
      <c r="C13" s="362"/>
      <c r="D13" s="362"/>
      <c r="E13" s="362"/>
      <c r="F13" s="362"/>
      <c r="G13" s="362"/>
      <c r="H13" s="362"/>
      <c r="I13" s="362"/>
      <c r="J13" s="362"/>
      <c r="K13" s="362"/>
      <c r="L13" s="362"/>
      <c r="M13" s="362"/>
      <c r="N13" s="362"/>
      <c r="O13" s="362"/>
      <c r="P13" s="11"/>
      <c r="Q13" s="11"/>
      <c r="R13" s="11"/>
      <c r="S13" s="11"/>
      <c r="T13" s="11"/>
      <c r="U13" s="11"/>
      <c r="V13" s="11"/>
      <c r="W13" s="11"/>
      <c r="X13" s="11"/>
      <c r="Y13" s="11"/>
      <c r="Z13" s="11"/>
    </row>
    <row r="14" spans="1:28" s="7" customFormat="1" ht="15.75" customHeight="1" x14ac:dyDescent="0.2">
      <c r="A14" s="369"/>
      <c r="B14" s="369"/>
      <c r="C14" s="369"/>
      <c r="D14" s="369"/>
      <c r="E14" s="369"/>
      <c r="F14" s="369"/>
      <c r="G14" s="369"/>
      <c r="H14" s="369"/>
      <c r="I14" s="369"/>
      <c r="J14" s="369"/>
      <c r="K14" s="369"/>
      <c r="L14" s="369"/>
      <c r="M14" s="369"/>
      <c r="N14" s="369"/>
      <c r="O14" s="369"/>
      <c r="P14" s="8"/>
      <c r="Q14" s="8"/>
      <c r="R14" s="8"/>
      <c r="S14" s="8"/>
      <c r="T14" s="8"/>
      <c r="U14" s="8"/>
      <c r="V14" s="8"/>
      <c r="W14" s="8"/>
      <c r="X14" s="8"/>
      <c r="Y14" s="8"/>
      <c r="Z14" s="8"/>
    </row>
    <row r="15" spans="1:28" s="2" customFormat="1" ht="18.75" x14ac:dyDescent="0.2">
      <c r="A15" s="364" t="s">
        <v>588</v>
      </c>
      <c r="B15" s="384"/>
      <c r="C15" s="384"/>
      <c r="D15" s="384"/>
      <c r="E15" s="384"/>
      <c r="F15" s="384"/>
      <c r="G15" s="384"/>
      <c r="H15" s="384"/>
      <c r="I15" s="384"/>
      <c r="J15" s="384"/>
      <c r="K15" s="384"/>
      <c r="L15" s="384"/>
      <c r="M15" s="384"/>
      <c r="N15" s="384"/>
      <c r="O15" s="384"/>
      <c r="P15" s="6"/>
      <c r="Q15" s="6"/>
      <c r="R15" s="6"/>
      <c r="S15" s="6"/>
      <c r="T15" s="6"/>
      <c r="U15" s="6"/>
      <c r="V15" s="6"/>
      <c r="W15" s="6"/>
      <c r="X15" s="6"/>
      <c r="Y15" s="6"/>
      <c r="Z15" s="6"/>
    </row>
    <row r="16" spans="1:28" s="2" customFormat="1" ht="15" customHeight="1" x14ac:dyDescent="0.2">
      <c r="A16" s="362" t="s">
        <v>6</v>
      </c>
      <c r="B16" s="362"/>
      <c r="C16" s="362"/>
      <c r="D16" s="362"/>
      <c r="E16" s="362"/>
      <c r="F16" s="362"/>
      <c r="G16" s="362"/>
      <c r="H16" s="362"/>
      <c r="I16" s="362"/>
      <c r="J16" s="362"/>
      <c r="K16" s="362"/>
      <c r="L16" s="362"/>
      <c r="M16" s="362"/>
      <c r="N16" s="362"/>
      <c r="O16" s="362"/>
      <c r="P16" s="4"/>
      <c r="Q16" s="4"/>
      <c r="R16" s="4"/>
      <c r="S16" s="4"/>
      <c r="T16" s="4"/>
      <c r="U16" s="4"/>
      <c r="V16" s="4"/>
      <c r="W16" s="4"/>
      <c r="X16" s="4"/>
      <c r="Y16" s="4"/>
      <c r="Z16" s="4"/>
    </row>
    <row r="17" spans="1:26" s="2" customFormat="1" ht="15" customHeight="1" x14ac:dyDescent="0.2">
      <c r="A17" s="367"/>
      <c r="B17" s="367"/>
      <c r="C17" s="367"/>
      <c r="D17" s="367"/>
      <c r="E17" s="367"/>
      <c r="F17" s="367"/>
      <c r="G17" s="367"/>
      <c r="H17" s="367"/>
      <c r="I17" s="367"/>
      <c r="J17" s="367"/>
      <c r="K17" s="367"/>
      <c r="L17" s="367"/>
      <c r="M17" s="367"/>
      <c r="N17" s="367"/>
      <c r="O17" s="367"/>
      <c r="P17" s="3"/>
      <c r="Q17" s="3"/>
      <c r="R17" s="3"/>
      <c r="S17" s="3"/>
      <c r="T17" s="3"/>
      <c r="U17" s="3"/>
      <c r="V17" s="3"/>
      <c r="W17" s="3"/>
    </row>
    <row r="18" spans="1:26" s="2" customFormat="1" ht="91.5" customHeight="1" x14ac:dyDescent="0.2">
      <c r="A18" s="377" t="s">
        <v>338</v>
      </c>
      <c r="B18" s="377"/>
      <c r="C18" s="377"/>
      <c r="D18" s="377"/>
      <c r="E18" s="377"/>
      <c r="F18" s="377"/>
      <c r="G18" s="377"/>
      <c r="H18" s="377"/>
      <c r="I18" s="377"/>
      <c r="J18" s="377"/>
      <c r="K18" s="377"/>
      <c r="L18" s="377"/>
      <c r="M18" s="377"/>
      <c r="N18" s="377"/>
      <c r="O18" s="377"/>
      <c r="P18" s="5"/>
      <c r="Q18" s="5"/>
      <c r="R18" s="5"/>
      <c r="S18" s="5"/>
      <c r="T18" s="5"/>
      <c r="U18" s="5"/>
      <c r="V18" s="5"/>
      <c r="W18" s="5"/>
      <c r="X18" s="5"/>
      <c r="Y18" s="5"/>
      <c r="Z18" s="5"/>
    </row>
    <row r="19" spans="1:26" s="2" customFormat="1" ht="78" customHeight="1" x14ac:dyDescent="0.2">
      <c r="A19" s="380" t="s">
        <v>5</v>
      </c>
      <c r="B19" s="380" t="s">
        <v>86</v>
      </c>
      <c r="C19" s="380" t="s">
        <v>85</v>
      </c>
      <c r="D19" s="380" t="s">
        <v>74</v>
      </c>
      <c r="E19" s="381" t="s">
        <v>84</v>
      </c>
      <c r="F19" s="382"/>
      <c r="G19" s="382"/>
      <c r="H19" s="382"/>
      <c r="I19" s="383"/>
      <c r="J19" s="380" t="s">
        <v>83</v>
      </c>
      <c r="K19" s="380"/>
      <c r="L19" s="380"/>
      <c r="M19" s="380"/>
      <c r="N19" s="380"/>
      <c r="O19" s="380"/>
      <c r="P19" s="3"/>
      <c r="Q19" s="3"/>
      <c r="R19" s="3"/>
      <c r="S19" s="3"/>
      <c r="T19" s="3"/>
      <c r="U19" s="3"/>
      <c r="V19" s="3"/>
      <c r="W19" s="3"/>
    </row>
    <row r="20" spans="1:26" s="2" customFormat="1" ht="51" customHeight="1" x14ac:dyDescent="0.2">
      <c r="A20" s="380"/>
      <c r="B20" s="380"/>
      <c r="C20" s="380"/>
      <c r="D20" s="380"/>
      <c r="E20" s="43" t="s">
        <v>82</v>
      </c>
      <c r="F20" s="43" t="s">
        <v>81</v>
      </c>
      <c r="G20" s="43" t="s">
        <v>80</v>
      </c>
      <c r="H20" s="43" t="s">
        <v>79</v>
      </c>
      <c r="I20" s="43" t="s">
        <v>78</v>
      </c>
      <c r="J20" s="43" t="s">
        <v>77</v>
      </c>
      <c r="K20" s="43" t="s">
        <v>4</v>
      </c>
      <c r="L20" s="48" t="s">
        <v>3</v>
      </c>
      <c r="M20" s="47" t="s">
        <v>193</v>
      </c>
      <c r="N20" s="47" t="s">
        <v>76</v>
      </c>
      <c r="O20" s="47" t="s">
        <v>75</v>
      </c>
      <c r="P20" s="29"/>
      <c r="Q20" s="29"/>
      <c r="R20" s="29"/>
      <c r="S20" s="29"/>
      <c r="T20" s="29"/>
      <c r="U20" s="29"/>
      <c r="V20" s="29"/>
      <c r="W20" s="29"/>
      <c r="X20" s="28"/>
      <c r="Y20" s="28"/>
      <c r="Z20" s="28"/>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2" customFormat="1" ht="33" customHeight="1" x14ac:dyDescent="0.2">
      <c r="A22" s="45" t="s">
        <v>64</v>
      </c>
      <c r="B22" s="46" t="s">
        <v>394</v>
      </c>
      <c r="C22" s="31" t="s">
        <v>373</v>
      </c>
      <c r="D22" s="161" t="s">
        <v>378</v>
      </c>
      <c r="E22" s="161" t="s">
        <v>378</v>
      </c>
      <c r="F22" s="161" t="s">
        <v>378</v>
      </c>
      <c r="G22" s="161" t="s">
        <v>378</v>
      </c>
      <c r="H22" s="161" t="s">
        <v>378</v>
      </c>
      <c r="I22" s="161" t="s">
        <v>378</v>
      </c>
      <c r="J22" s="161" t="s">
        <v>378</v>
      </c>
      <c r="K22" s="161" t="s">
        <v>378</v>
      </c>
      <c r="L22" s="161" t="s">
        <v>378</v>
      </c>
      <c r="M22" s="161" t="s">
        <v>378</v>
      </c>
      <c r="N22" s="161" t="s">
        <v>378</v>
      </c>
      <c r="O22" s="161" t="s">
        <v>378</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24">
    <mergeCell ref="M9:O9"/>
    <mergeCell ref="A9:L9"/>
    <mergeCell ref="A5:O5"/>
    <mergeCell ref="B19:B20"/>
    <mergeCell ref="E19:I19"/>
    <mergeCell ref="A19:A20"/>
    <mergeCell ref="C19:C20"/>
    <mergeCell ref="D19:D20"/>
    <mergeCell ref="J19:O19"/>
    <mergeCell ref="A7:O7"/>
    <mergeCell ref="A8:O8"/>
    <mergeCell ref="A10:O10"/>
    <mergeCell ref="A11:O11"/>
    <mergeCell ref="A14:O14"/>
    <mergeCell ref="A15:O15"/>
    <mergeCell ref="A16:O16"/>
    <mergeCell ref="A17:O17"/>
    <mergeCell ref="A18:O18"/>
    <mergeCell ref="A13:O13"/>
    <mergeCell ref="A12:C12"/>
    <mergeCell ref="D12:F12"/>
    <mergeCell ref="G12:I12"/>
    <mergeCell ref="J12:L12"/>
    <mergeCell ref="M12:O12"/>
  </mergeCells>
  <pageMargins left="0.70866141732283472" right="0.70866141732283472" top="0.74803149606299213" bottom="0.74803149606299213" header="0.31496062992125984" footer="0.31496062992125984"/>
  <pageSetup paperSize="8"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zoomScale="85" zoomScaleSheetLayoutView="85" workbookViewId="0"/>
  </sheetViews>
  <sheetFormatPr defaultRowHeight="15" x14ac:dyDescent="0.25"/>
  <cols>
    <col min="1" max="1" width="4.42578125" style="295" customWidth="1"/>
    <col min="2" max="2" width="49" style="294" customWidth="1"/>
    <col min="3" max="3" width="16.42578125" style="295" customWidth="1"/>
    <col min="4" max="4" width="13.28515625" style="295" customWidth="1"/>
    <col min="5" max="5" width="11.5703125" style="295" customWidth="1"/>
    <col min="6" max="6" width="12" style="295" customWidth="1"/>
    <col min="7" max="7" width="10.28515625" style="295" customWidth="1"/>
    <col min="8" max="8" width="9.7109375" style="295" customWidth="1"/>
    <col min="9" max="13" width="9.140625" style="295"/>
    <col min="14" max="14" width="15.5703125" style="295" customWidth="1"/>
    <col min="15" max="16384" width="9.140625" style="295"/>
  </cols>
  <sheetData>
    <row r="1" spans="2:18" s="284" customFormat="1" ht="18.75" customHeight="1" x14ac:dyDescent="0.2">
      <c r="B1" s="283"/>
      <c r="H1" s="285"/>
    </row>
    <row r="2" spans="2:18" s="284" customFormat="1" ht="18.75" customHeight="1" x14ac:dyDescent="0.3">
      <c r="B2" s="283"/>
      <c r="H2" s="286"/>
    </row>
    <row r="3" spans="2:18" s="284" customFormat="1" ht="18.75" x14ac:dyDescent="0.3">
      <c r="B3" s="287"/>
      <c r="H3" s="286"/>
    </row>
    <row r="4" spans="2:18" s="284" customFormat="1" ht="15.75" x14ac:dyDescent="0.2">
      <c r="B4" s="287"/>
    </row>
    <row r="5" spans="2:18" s="284" customFormat="1" ht="18.75" customHeight="1" x14ac:dyDescent="0.2">
      <c r="B5" s="386" t="s">
        <v>551</v>
      </c>
      <c r="C5" s="386"/>
      <c r="D5" s="386"/>
      <c r="E5" s="386"/>
      <c r="F5" s="386"/>
      <c r="G5" s="386"/>
      <c r="H5" s="386"/>
      <c r="I5" s="386"/>
      <c r="J5" s="386"/>
      <c r="K5" s="386"/>
      <c r="L5" s="386"/>
      <c r="M5" s="386"/>
      <c r="N5" s="386"/>
      <c r="O5" s="386"/>
      <c r="P5" s="386"/>
      <c r="Q5" s="288"/>
      <c r="R5" s="288"/>
    </row>
    <row r="6" spans="2:18" s="284" customFormat="1" ht="15.75" x14ac:dyDescent="0.2">
      <c r="B6" s="287"/>
    </row>
    <row r="7" spans="2:18" s="284" customFormat="1" ht="18.75" x14ac:dyDescent="0.2">
      <c r="B7" s="387" t="s">
        <v>9</v>
      </c>
      <c r="C7" s="387"/>
      <c r="D7" s="387"/>
      <c r="E7" s="387"/>
      <c r="F7" s="387"/>
      <c r="G7" s="387"/>
      <c r="H7" s="387"/>
      <c r="I7" s="387"/>
      <c r="J7" s="387"/>
      <c r="K7" s="387"/>
      <c r="L7" s="387"/>
      <c r="M7" s="387"/>
      <c r="N7" s="387"/>
      <c r="O7" s="387"/>
    </row>
    <row r="8" spans="2:18" s="284" customFormat="1" ht="18.75" x14ac:dyDescent="0.2">
      <c r="B8" s="289"/>
    </row>
    <row r="9" spans="2:18" s="284" customFormat="1" ht="18.75" customHeight="1" x14ac:dyDescent="0.2">
      <c r="B9" s="388" t="str">
        <f>'[3]2. Паспорт  ТП'!A8</f>
        <v>ГУП "РЭС"</v>
      </c>
      <c r="C9" s="388"/>
      <c r="D9" s="388"/>
      <c r="E9" s="388"/>
      <c r="F9" s="388"/>
      <c r="G9" s="388"/>
      <c r="H9" s="388"/>
      <c r="I9" s="388"/>
      <c r="J9" s="388"/>
      <c r="K9" s="388"/>
      <c r="L9" s="388"/>
      <c r="M9" s="388"/>
      <c r="N9" s="388"/>
      <c r="O9" s="388"/>
      <c r="P9" s="388"/>
    </row>
    <row r="10" spans="2:18" s="284" customFormat="1" ht="18.75" customHeight="1" x14ac:dyDescent="0.2">
      <c r="B10" s="385" t="s">
        <v>8</v>
      </c>
      <c r="C10" s="385"/>
      <c r="D10" s="385"/>
      <c r="E10" s="385"/>
      <c r="F10" s="385"/>
      <c r="G10" s="385"/>
      <c r="H10" s="385"/>
      <c r="I10" s="385"/>
      <c r="J10" s="385"/>
      <c r="K10" s="385"/>
      <c r="L10" s="385"/>
      <c r="M10" s="385"/>
      <c r="N10" s="385"/>
      <c r="O10" s="385"/>
    </row>
    <row r="11" spans="2:18" s="284" customFormat="1" ht="18.75" x14ac:dyDescent="0.2">
      <c r="B11" s="289"/>
    </row>
    <row r="12" spans="2:18" s="284" customFormat="1" ht="18.75" customHeight="1" x14ac:dyDescent="0.2">
      <c r="B12" s="387" t="s">
        <v>391</v>
      </c>
      <c r="C12" s="387"/>
      <c r="D12" s="387"/>
      <c r="E12" s="387"/>
      <c r="F12" s="387"/>
      <c r="G12" s="387"/>
      <c r="H12" s="387"/>
      <c r="I12" s="387"/>
      <c r="J12" s="387"/>
      <c r="K12" s="387"/>
      <c r="L12" s="387"/>
      <c r="M12" s="387"/>
      <c r="N12" s="387"/>
      <c r="O12" s="387"/>
      <c r="P12" s="387"/>
    </row>
    <row r="13" spans="2:18" s="284" customFormat="1" ht="18.75" customHeight="1" x14ac:dyDescent="0.2">
      <c r="B13" s="385" t="s">
        <v>7</v>
      </c>
      <c r="C13" s="385"/>
      <c r="D13" s="385"/>
      <c r="E13" s="385"/>
      <c r="F13" s="385"/>
      <c r="G13" s="385"/>
      <c r="H13" s="385"/>
      <c r="I13" s="385"/>
      <c r="J13" s="385"/>
      <c r="K13" s="385"/>
      <c r="L13" s="385"/>
      <c r="M13" s="385"/>
      <c r="N13" s="385"/>
      <c r="O13" s="385"/>
      <c r="P13" s="385"/>
    </row>
    <row r="14" spans="2:18" s="291" customFormat="1" ht="15.75" customHeight="1" x14ac:dyDescent="0.2">
      <c r="B14" s="290"/>
    </row>
    <row r="15" spans="2:18" s="292" customFormat="1" ht="51" customHeight="1" x14ac:dyDescent="0.2">
      <c r="B15" s="391" t="s">
        <v>588</v>
      </c>
      <c r="C15" s="391"/>
      <c r="D15" s="391"/>
      <c r="E15" s="391"/>
      <c r="F15" s="391"/>
      <c r="G15" s="391"/>
      <c r="H15" s="391"/>
      <c r="I15" s="391"/>
      <c r="J15" s="391"/>
      <c r="K15" s="391"/>
      <c r="L15" s="391"/>
      <c r="M15" s="391"/>
      <c r="N15" s="391"/>
      <c r="O15" s="391"/>
    </row>
    <row r="16" spans="2:18" s="292" customFormat="1" ht="15" customHeight="1" x14ac:dyDescent="0.2">
      <c r="B16" s="385" t="s">
        <v>6</v>
      </c>
      <c r="C16" s="385"/>
      <c r="D16" s="385"/>
      <c r="E16" s="385"/>
      <c r="F16" s="385"/>
      <c r="G16" s="385"/>
      <c r="H16" s="385"/>
      <c r="I16" s="385"/>
      <c r="J16" s="385"/>
      <c r="K16" s="385"/>
      <c r="L16" s="385"/>
      <c r="M16" s="385"/>
      <c r="N16" s="385"/>
      <c r="O16" s="385"/>
    </row>
    <row r="17" spans="2:17" s="292" customFormat="1" ht="15" customHeight="1" x14ac:dyDescent="0.2">
      <c r="B17" s="293"/>
    </row>
    <row r="18" spans="2:17" s="292" customFormat="1" ht="15" customHeight="1" x14ac:dyDescent="0.2">
      <c r="B18" s="388" t="s">
        <v>552</v>
      </c>
      <c r="C18" s="388"/>
      <c r="D18" s="388"/>
      <c r="E18" s="388"/>
      <c r="F18" s="388"/>
      <c r="G18" s="388"/>
      <c r="H18" s="388"/>
      <c r="I18" s="388"/>
      <c r="J18" s="388"/>
      <c r="K18" s="388"/>
      <c r="L18" s="388"/>
      <c r="M18" s="388"/>
      <c r="N18" s="388"/>
      <c r="O18" s="388"/>
    </row>
    <row r="19" spans="2:17" ht="18.75" x14ac:dyDescent="0.25">
      <c r="E19" s="296"/>
      <c r="F19" s="296"/>
      <c r="G19" s="296"/>
      <c r="H19" s="285"/>
    </row>
    <row r="20" spans="2:17" ht="15.75" x14ac:dyDescent="0.25">
      <c r="B20" s="297"/>
      <c r="C20" s="298"/>
      <c r="D20" s="299"/>
      <c r="E20" s="298"/>
      <c r="F20" s="298"/>
      <c r="G20" s="298"/>
      <c r="H20" s="298"/>
      <c r="I20" s="298"/>
    </row>
    <row r="21" spans="2:17" ht="14.25" customHeight="1" x14ac:dyDescent="0.25">
      <c r="B21" s="300" t="s">
        <v>221</v>
      </c>
      <c r="C21" s="301" t="s">
        <v>0</v>
      </c>
      <c r="D21" s="302"/>
      <c r="E21" s="303"/>
      <c r="F21" s="303"/>
      <c r="G21" s="303"/>
      <c r="H21" s="303"/>
      <c r="I21" s="304"/>
    </row>
    <row r="22" spans="2:17" ht="18.75" customHeight="1" x14ac:dyDescent="0.25">
      <c r="B22" s="305" t="s">
        <v>553</v>
      </c>
      <c r="C22" s="306">
        <v>5.4379999999999997</v>
      </c>
      <c r="D22" s="307"/>
      <c r="E22" s="307"/>
      <c r="F22" s="307"/>
      <c r="G22" s="307"/>
      <c r="H22" s="307"/>
      <c r="I22" s="307"/>
      <c r="J22" s="307"/>
      <c r="K22" s="307"/>
      <c r="L22" s="307"/>
      <c r="M22" s="307"/>
    </row>
    <row r="23" spans="2:17" ht="22.5" customHeight="1" x14ac:dyDescent="0.25">
      <c r="B23" s="305" t="s">
        <v>554</v>
      </c>
      <c r="C23" s="306">
        <f>C22*0.012</f>
        <v>6.5255999999999995E-2</v>
      </c>
      <c r="D23" s="307"/>
      <c r="E23" s="307"/>
      <c r="F23" s="307"/>
      <c r="G23" s="307"/>
      <c r="H23" s="307"/>
      <c r="I23" s="307"/>
      <c r="J23" s="307"/>
      <c r="K23" s="307"/>
      <c r="L23" s="307"/>
      <c r="M23" s="307"/>
      <c r="Q23" s="295" t="s">
        <v>555</v>
      </c>
    </row>
    <row r="24" spans="2:17" ht="17.25" customHeight="1" x14ac:dyDescent="0.25">
      <c r="B24" s="305" t="s">
        <v>556</v>
      </c>
      <c r="C24" s="306">
        <f>C22*0.014</f>
        <v>7.6131999999999991E-2</v>
      </c>
      <c r="D24" s="307"/>
      <c r="E24" s="307"/>
      <c r="F24" s="307"/>
      <c r="G24" s="307"/>
      <c r="H24" s="307"/>
      <c r="I24" s="307"/>
      <c r="J24" s="307"/>
      <c r="K24" s="307"/>
      <c r="L24" s="307"/>
      <c r="M24" s="307"/>
      <c r="Q24" s="295" t="s">
        <v>557</v>
      </c>
    </row>
    <row r="25" spans="2:17" ht="17.25" customHeight="1" x14ac:dyDescent="0.25">
      <c r="B25" s="305" t="s">
        <v>220</v>
      </c>
      <c r="C25" s="308">
        <f>VLOOKUP('[2]1. сводные данные'!C$22:E$22,'[2]аналитика эк. эф. (скрытый)'!B$6:L$27,7,0)</f>
        <v>12</v>
      </c>
      <c r="D25" s="307"/>
      <c r="E25" s="307"/>
      <c r="F25" s="307"/>
      <c r="G25" s="307"/>
      <c r="H25" s="307"/>
      <c r="I25" s="307"/>
      <c r="J25" s="307"/>
      <c r="K25" s="307"/>
      <c r="L25" s="307"/>
      <c r="M25" s="307"/>
    </row>
    <row r="26" spans="2:17" ht="17.25" customHeight="1" x14ac:dyDescent="0.25">
      <c r="B26" s="305" t="s">
        <v>558</v>
      </c>
      <c r="C26" s="306">
        <v>0</v>
      </c>
      <c r="D26" s="307"/>
      <c r="E26" s="307"/>
      <c r="F26" s="307"/>
      <c r="G26" s="307"/>
      <c r="H26" s="307"/>
      <c r="I26" s="307"/>
      <c r="J26" s="307"/>
      <c r="K26" s="307"/>
      <c r="L26" s="307"/>
      <c r="M26" s="307"/>
    </row>
    <row r="27" spans="2:17" ht="17.25" customHeight="1" x14ac:dyDescent="0.25">
      <c r="B27" s="305" t="s">
        <v>219</v>
      </c>
      <c r="C27" s="309">
        <v>1</v>
      </c>
      <c r="D27" s="307"/>
      <c r="E27" s="307"/>
      <c r="F27" s="307"/>
      <c r="G27" s="307"/>
      <c r="H27" s="307"/>
      <c r="I27" s="307"/>
      <c r="J27" s="307"/>
      <c r="K27" s="307"/>
      <c r="L27" s="307"/>
      <c r="M27" s="307"/>
    </row>
    <row r="28" spans="2:17" ht="21" customHeight="1" x14ac:dyDescent="0.25">
      <c r="B28" s="305" t="s">
        <v>218</v>
      </c>
      <c r="C28" s="310">
        <v>0.03</v>
      </c>
      <c r="D28" s="311"/>
      <c r="E28" s="307"/>
      <c r="F28" s="307"/>
      <c r="G28" s="307"/>
      <c r="H28" s="307"/>
      <c r="I28" s="307"/>
      <c r="J28" s="307"/>
      <c r="K28" s="307"/>
      <c r="L28" s="307"/>
      <c r="M28" s="307"/>
    </row>
    <row r="29" spans="2:17" s="315" customFormat="1" ht="21" customHeight="1" x14ac:dyDescent="0.25">
      <c r="B29" s="312"/>
      <c r="C29" s="313"/>
      <c r="D29" s="314"/>
      <c r="E29" s="314"/>
      <c r="F29" s="314"/>
      <c r="G29" s="314"/>
      <c r="H29" s="314"/>
      <c r="I29" s="314"/>
      <c r="J29" s="314"/>
      <c r="K29" s="314"/>
      <c r="L29" s="314"/>
      <c r="M29" s="314"/>
    </row>
    <row r="30" spans="2:17" ht="15.75" customHeight="1" x14ac:dyDescent="0.25">
      <c r="B30" s="316" t="s">
        <v>559</v>
      </c>
      <c r="C30" s="317"/>
      <c r="D30" s="317">
        <v>2022</v>
      </c>
      <c r="E30" s="317">
        <v>2023</v>
      </c>
      <c r="F30" s="317">
        <v>2024</v>
      </c>
      <c r="G30" s="317">
        <v>2025</v>
      </c>
      <c r="H30" s="317">
        <v>2026</v>
      </c>
      <c r="I30" s="317">
        <v>2027</v>
      </c>
      <c r="J30" s="317">
        <v>2028</v>
      </c>
      <c r="K30" s="317">
        <v>2029</v>
      </c>
      <c r="L30" s="317">
        <v>2030</v>
      </c>
      <c r="M30" s="317">
        <v>2031</v>
      </c>
    </row>
    <row r="31" spans="2:17" ht="12" customHeight="1" x14ac:dyDescent="0.25">
      <c r="B31" s="305" t="s">
        <v>217</v>
      </c>
      <c r="C31" s="318"/>
      <c r="D31" s="306">
        <v>1</v>
      </c>
      <c r="E31" s="306">
        <v>1.0349999999999999</v>
      </c>
      <c r="F31" s="306">
        <v>1.034</v>
      </c>
      <c r="G31" s="306">
        <v>1.04</v>
      </c>
      <c r="H31" s="306">
        <v>1.04</v>
      </c>
      <c r="I31" s="306">
        <v>1.04</v>
      </c>
      <c r="J31" s="306">
        <v>1.04</v>
      </c>
      <c r="K31" s="306">
        <v>1.04</v>
      </c>
      <c r="L31" s="306">
        <v>1.04</v>
      </c>
      <c r="M31" s="306">
        <v>1.04</v>
      </c>
    </row>
    <row r="32" spans="2:17" ht="12" customHeight="1" x14ac:dyDescent="0.25">
      <c r="B32" s="305" t="s">
        <v>216</v>
      </c>
      <c r="C32" s="318"/>
      <c r="D32" s="306">
        <f>D31</f>
        <v>1</v>
      </c>
      <c r="E32" s="306">
        <f>E31</f>
        <v>1.0349999999999999</v>
      </c>
      <c r="F32" s="306">
        <f>E32*F31</f>
        <v>1.07019</v>
      </c>
      <c r="G32" s="306">
        <f>F32*G31</f>
        <v>1.1129975999999999</v>
      </c>
      <c r="H32" s="306">
        <f t="shared" ref="H32:L32" si="0">G32*H31</f>
        <v>1.1575175039999999</v>
      </c>
      <c r="I32" s="306">
        <f t="shared" si="0"/>
        <v>1.2038182041599998</v>
      </c>
      <c r="J32" s="306">
        <f t="shared" si="0"/>
        <v>1.2519709323263999</v>
      </c>
      <c r="K32" s="306">
        <f t="shared" si="0"/>
        <v>1.302049769619456</v>
      </c>
      <c r="L32" s="306">
        <f t="shared" si="0"/>
        <v>1.3541317604042342</v>
      </c>
      <c r="M32" s="306">
        <f>L32*M31</f>
        <v>1.4082970308204037</v>
      </c>
    </row>
    <row r="33" spans="2:17" ht="10.5" customHeight="1" x14ac:dyDescent="0.25">
      <c r="B33" s="312"/>
      <c r="C33" s="319"/>
      <c r="D33" s="314"/>
      <c r="E33" s="320"/>
      <c r="F33" s="320"/>
      <c r="G33" s="321"/>
    </row>
    <row r="34" spans="2:17" ht="18.75" customHeight="1" x14ac:dyDescent="0.25">
      <c r="B34" s="322" t="s">
        <v>560</v>
      </c>
      <c r="C34" s="323" t="s">
        <v>561</v>
      </c>
      <c r="D34" s="323">
        <f t="shared" ref="D34:M34" si="1">D30</f>
        <v>2022</v>
      </c>
      <c r="E34" s="323">
        <f t="shared" si="1"/>
        <v>2023</v>
      </c>
      <c r="F34" s="317">
        <f t="shared" si="1"/>
        <v>2024</v>
      </c>
      <c r="G34" s="317">
        <f t="shared" si="1"/>
        <v>2025</v>
      </c>
      <c r="H34" s="317">
        <f t="shared" si="1"/>
        <v>2026</v>
      </c>
      <c r="I34" s="317">
        <f t="shared" si="1"/>
        <v>2027</v>
      </c>
      <c r="J34" s="317">
        <f t="shared" si="1"/>
        <v>2028</v>
      </c>
      <c r="K34" s="317">
        <f t="shared" si="1"/>
        <v>2029</v>
      </c>
      <c r="L34" s="317">
        <f t="shared" si="1"/>
        <v>2030</v>
      </c>
      <c r="M34" s="317">
        <f t="shared" si="1"/>
        <v>2031</v>
      </c>
    </row>
    <row r="35" spans="2:17" s="330" customFormat="1" ht="21" customHeight="1" x14ac:dyDescent="0.25">
      <c r="B35" s="324" t="s">
        <v>562</v>
      </c>
      <c r="C35" s="325" t="s">
        <v>563</v>
      </c>
      <c r="D35" s="326">
        <f>C22*0.14</f>
        <v>0.76132</v>
      </c>
      <c r="E35" s="327">
        <f>$D$35*E32</f>
        <v>0.78796619999999995</v>
      </c>
      <c r="F35" s="327">
        <f>$D$35*F32</f>
        <v>0.81475705079999994</v>
      </c>
      <c r="G35" s="327">
        <f t="shared" ref="G35:M35" si="2">$D$35*G32</f>
        <v>0.84734733283199992</v>
      </c>
      <c r="H35" s="327">
        <f>$D$35*H32</f>
        <v>0.88124122614527989</v>
      </c>
      <c r="I35" s="327">
        <f t="shared" si="2"/>
        <v>0.91649087519109107</v>
      </c>
      <c r="J35" s="327">
        <f t="shared" si="2"/>
        <v>0.95315051019873476</v>
      </c>
      <c r="K35" s="327">
        <f t="shared" si="2"/>
        <v>0.99127653060668419</v>
      </c>
      <c r="L35" s="327">
        <f t="shared" si="2"/>
        <v>1.0309275918309515</v>
      </c>
      <c r="M35" s="327">
        <f t="shared" si="2"/>
        <v>1.0721646955041897</v>
      </c>
      <c r="N35" s="328"/>
      <c r="O35" s="329"/>
      <c r="P35" s="329"/>
    </row>
    <row r="36" spans="2:17" s="332" customFormat="1" ht="18.75" customHeight="1" x14ac:dyDescent="0.25">
      <c r="B36" s="331" t="s">
        <v>564</v>
      </c>
      <c r="C36" s="325" t="s">
        <v>563</v>
      </c>
      <c r="D36" s="326">
        <f>SUM(D37:D39)</f>
        <v>6.5255999999999995E-2</v>
      </c>
      <c r="E36" s="326">
        <f t="shared" ref="E36:M36" si="3">SUM(E37:E39)</f>
        <v>6.7539959999999982E-2</v>
      </c>
      <c r="F36" s="326">
        <f t="shared" si="3"/>
        <v>6.9836318639999992E-2</v>
      </c>
      <c r="G36" s="326">
        <f t="shared" si="3"/>
        <v>7.2629771385599992E-2</v>
      </c>
      <c r="H36" s="326">
        <f t="shared" si="3"/>
        <v>7.553496224102399E-2</v>
      </c>
      <c r="I36" s="326">
        <f t="shared" si="3"/>
        <v>7.8556360730664937E-2</v>
      </c>
      <c r="J36" s="326">
        <f t="shared" si="3"/>
        <v>8.1698615159891547E-2</v>
      </c>
      <c r="K36" s="326">
        <f t="shared" si="3"/>
        <v>8.4966559766287211E-2</v>
      </c>
      <c r="L36" s="326">
        <f t="shared" si="3"/>
        <v>8.8365222156938705E-2</v>
      </c>
      <c r="M36" s="326">
        <f t="shared" si="3"/>
        <v>9.1899831043216251E-2</v>
      </c>
    </row>
    <row r="37" spans="2:17" s="332" customFormat="1" ht="18.75" customHeight="1" x14ac:dyDescent="0.25">
      <c r="B37" s="305" t="s">
        <v>565</v>
      </c>
      <c r="C37" s="325" t="s">
        <v>563</v>
      </c>
      <c r="D37" s="306">
        <f>C23</f>
        <v>6.5255999999999995E-2</v>
      </c>
      <c r="E37" s="306">
        <f>$D$37*E32</f>
        <v>6.7539959999999982E-2</v>
      </c>
      <c r="F37" s="306">
        <f t="shared" ref="F37:M37" si="4">$D$37*F32</f>
        <v>6.9836318639999992E-2</v>
      </c>
      <c r="G37" s="306">
        <f t="shared" si="4"/>
        <v>7.2629771385599992E-2</v>
      </c>
      <c r="H37" s="306">
        <f t="shared" si="4"/>
        <v>7.553496224102399E-2</v>
      </c>
      <c r="I37" s="306">
        <f t="shared" si="4"/>
        <v>7.8556360730664937E-2</v>
      </c>
      <c r="J37" s="306">
        <f t="shared" si="4"/>
        <v>8.1698615159891547E-2</v>
      </c>
      <c r="K37" s="306">
        <f t="shared" si="4"/>
        <v>8.4966559766287211E-2</v>
      </c>
      <c r="L37" s="306">
        <f t="shared" si="4"/>
        <v>8.8365222156938705E-2</v>
      </c>
      <c r="M37" s="306">
        <f t="shared" si="4"/>
        <v>9.1899831043216251E-2</v>
      </c>
    </row>
    <row r="38" spans="2:17" ht="18.75" customHeight="1" x14ac:dyDescent="0.25">
      <c r="B38" s="305" t="s">
        <v>566</v>
      </c>
      <c r="C38" s="325" t="s">
        <v>563</v>
      </c>
      <c r="D38" s="306">
        <v>0</v>
      </c>
      <c r="E38" s="306">
        <f>$D$38*E32</f>
        <v>0</v>
      </c>
      <c r="F38" s="306">
        <f t="shared" ref="F38:M38" si="5">$D$38*F32</f>
        <v>0</v>
      </c>
      <c r="G38" s="306">
        <f t="shared" si="5"/>
        <v>0</v>
      </c>
      <c r="H38" s="306">
        <f t="shared" si="5"/>
        <v>0</v>
      </c>
      <c r="I38" s="306">
        <f t="shared" si="5"/>
        <v>0</v>
      </c>
      <c r="J38" s="306">
        <f t="shared" si="5"/>
        <v>0</v>
      </c>
      <c r="K38" s="306">
        <f t="shared" si="5"/>
        <v>0</v>
      </c>
      <c r="L38" s="306">
        <f t="shared" si="5"/>
        <v>0</v>
      </c>
      <c r="M38" s="306">
        <f t="shared" si="5"/>
        <v>0</v>
      </c>
      <c r="Q38" s="295" t="s">
        <v>567</v>
      </c>
    </row>
    <row r="39" spans="2:17" ht="15.75" customHeight="1" x14ac:dyDescent="0.25">
      <c r="B39" s="305" t="s">
        <v>568</v>
      </c>
      <c r="C39" s="325" t="s">
        <v>563</v>
      </c>
      <c r="D39" s="306">
        <f>C26</f>
        <v>0</v>
      </c>
      <c r="E39" s="306">
        <f>D39*E32</f>
        <v>0</v>
      </c>
      <c r="F39" s="306">
        <f t="shared" ref="F39:M39" si="6">E39*F32</f>
        <v>0</v>
      </c>
      <c r="G39" s="306">
        <f t="shared" si="6"/>
        <v>0</v>
      </c>
      <c r="H39" s="306">
        <f t="shared" si="6"/>
        <v>0</v>
      </c>
      <c r="I39" s="306">
        <f t="shared" si="6"/>
        <v>0</v>
      </c>
      <c r="J39" s="306">
        <f t="shared" si="6"/>
        <v>0</v>
      </c>
      <c r="K39" s="306">
        <f t="shared" si="6"/>
        <v>0</v>
      </c>
      <c r="L39" s="306">
        <f t="shared" si="6"/>
        <v>0</v>
      </c>
      <c r="M39" s="306">
        <f t="shared" si="6"/>
        <v>0</v>
      </c>
    </row>
    <row r="40" spans="2:17" ht="27.75" customHeight="1" x14ac:dyDescent="0.25">
      <c r="B40" s="333" t="s">
        <v>215</v>
      </c>
      <c r="C40" s="325" t="s">
        <v>563</v>
      </c>
      <c r="D40" s="334">
        <f>D35-D36</f>
        <v>0.69606400000000002</v>
      </c>
      <c r="E40" s="326">
        <f t="shared" ref="E40:M40" si="7">E35-E36</f>
        <v>0.72042624</v>
      </c>
      <c r="F40" s="326">
        <f t="shared" si="7"/>
        <v>0.74492073215999999</v>
      </c>
      <c r="G40" s="326">
        <f t="shared" si="7"/>
        <v>0.77471756144639992</v>
      </c>
      <c r="H40" s="326">
        <f t="shared" si="7"/>
        <v>0.80570626390425593</v>
      </c>
      <c r="I40" s="326">
        <f t="shared" si="7"/>
        <v>0.83793451446042611</v>
      </c>
      <c r="J40" s="326">
        <f t="shared" si="7"/>
        <v>0.87145189503884324</v>
      </c>
      <c r="K40" s="326">
        <f t="shared" si="7"/>
        <v>0.90630997084039699</v>
      </c>
      <c r="L40" s="326">
        <f t="shared" si="7"/>
        <v>0.94256236967401286</v>
      </c>
      <c r="M40" s="326">
        <f t="shared" si="7"/>
        <v>0.9802648644609735</v>
      </c>
    </row>
    <row r="41" spans="2:17" ht="20.25" customHeight="1" x14ac:dyDescent="0.25">
      <c r="B41" s="335"/>
      <c r="C41" s="336"/>
      <c r="D41" s="337"/>
      <c r="E41" s="338"/>
      <c r="F41" s="338"/>
      <c r="G41" s="339"/>
    </row>
    <row r="42" spans="2:17" ht="15" customHeight="1" x14ac:dyDescent="0.25">
      <c r="B42" s="392" t="s">
        <v>569</v>
      </c>
      <c r="C42" s="394" t="s">
        <v>561</v>
      </c>
      <c r="D42" s="396" t="s">
        <v>570</v>
      </c>
      <c r="E42" s="396"/>
      <c r="F42" s="396"/>
      <c r="G42" s="396"/>
      <c r="H42" s="396"/>
      <c r="I42" s="396"/>
      <c r="J42" s="396"/>
      <c r="K42" s="396"/>
      <c r="L42" s="396"/>
      <c r="M42" s="396"/>
    </row>
    <row r="43" spans="2:17" ht="15" customHeight="1" x14ac:dyDescent="0.25">
      <c r="B43" s="393"/>
      <c r="C43" s="395"/>
      <c r="D43" s="317">
        <v>1</v>
      </c>
      <c r="E43" s="317">
        <v>2</v>
      </c>
      <c r="F43" s="317">
        <v>3</v>
      </c>
      <c r="G43" s="317">
        <v>4</v>
      </c>
      <c r="H43" s="317">
        <v>5</v>
      </c>
      <c r="I43" s="317">
        <v>6</v>
      </c>
      <c r="J43" s="317">
        <v>7</v>
      </c>
      <c r="K43" s="317">
        <v>8</v>
      </c>
      <c r="L43" s="317">
        <v>9</v>
      </c>
      <c r="M43" s="317">
        <v>10</v>
      </c>
    </row>
    <row r="44" spans="2:17" s="341" customFormat="1" ht="29.25" customHeight="1" x14ac:dyDescent="0.25">
      <c r="B44" s="331" t="s">
        <v>215</v>
      </c>
      <c r="C44" s="340" t="s">
        <v>563</v>
      </c>
      <c r="D44" s="306">
        <f>D40</f>
        <v>0.69606400000000002</v>
      </c>
      <c r="E44" s="306">
        <f t="shared" ref="E44:M44" si="8">E40</f>
        <v>0.72042624</v>
      </c>
      <c r="F44" s="306">
        <f t="shared" si="8"/>
        <v>0.74492073215999999</v>
      </c>
      <c r="G44" s="306">
        <f t="shared" si="8"/>
        <v>0.77471756144639992</v>
      </c>
      <c r="H44" s="306">
        <f t="shared" si="8"/>
        <v>0.80570626390425593</v>
      </c>
      <c r="I44" s="306">
        <f t="shared" si="8"/>
        <v>0.83793451446042611</v>
      </c>
      <c r="J44" s="306">
        <f t="shared" si="8"/>
        <v>0.87145189503884324</v>
      </c>
      <c r="K44" s="306">
        <f t="shared" si="8"/>
        <v>0.90630997084039699</v>
      </c>
      <c r="L44" s="306">
        <f t="shared" si="8"/>
        <v>0.94256236967401286</v>
      </c>
      <c r="M44" s="306">
        <f t="shared" si="8"/>
        <v>0.9802648644609735</v>
      </c>
    </row>
    <row r="45" spans="2:17" s="341" customFormat="1" ht="21.75" customHeight="1" x14ac:dyDescent="0.25">
      <c r="B45" s="331" t="s">
        <v>571</v>
      </c>
      <c r="C45" s="308" t="s">
        <v>563</v>
      </c>
      <c r="D45" s="342">
        <f>-C22</f>
        <v>-5.4379999999999997</v>
      </c>
      <c r="E45" s="342">
        <f>-'[2]1. сводные данные'!M47</f>
        <v>0</v>
      </c>
      <c r="F45" s="306"/>
      <c r="G45" s="343"/>
      <c r="H45" s="344"/>
      <c r="I45" s="344"/>
      <c r="J45" s="344"/>
      <c r="K45" s="344"/>
      <c r="L45" s="344"/>
      <c r="M45" s="344"/>
    </row>
    <row r="46" spans="2:17" s="341" customFormat="1" ht="19.5" customHeight="1" x14ac:dyDescent="0.25">
      <c r="B46" s="331" t="s">
        <v>572</v>
      </c>
      <c r="C46" s="308" t="s">
        <v>563</v>
      </c>
      <c r="D46" s="306">
        <f>SUM(D44:D45)</f>
        <v>-4.7419359999999999</v>
      </c>
      <c r="E46" s="306">
        <f t="shared" ref="E46:M46" si="9">SUM(E44:E45)</f>
        <v>0.72042624</v>
      </c>
      <c r="F46" s="306">
        <f>SUM(F44:F45)</f>
        <v>0.74492073215999999</v>
      </c>
      <c r="G46" s="306">
        <f t="shared" si="9"/>
        <v>0.77471756144639992</v>
      </c>
      <c r="H46" s="306">
        <f t="shared" si="9"/>
        <v>0.80570626390425593</v>
      </c>
      <c r="I46" s="306">
        <f t="shared" si="9"/>
        <v>0.83793451446042611</v>
      </c>
      <c r="J46" s="306">
        <f t="shared" si="9"/>
        <v>0.87145189503884324</v>
      </c>
      <c r="K46" s="306">
        <f t="shared" si="9"/>
        <v>0.90630997084039699</v>
      </c>
      <c r="L46" s="306">
        <f t="shared" si="9"/>
        <v>0.94256236967401286</v>
      </c>
      <c r="M46" s="306">
        <f t="shared" si="9"/>
        <v>0.9802648644609735</v>
      </c>
    </row>
    <row r="47" spans="2:17" s="341" customFormat="1" ht="21" customHeight="1" x14ac:dyDescent="0.25">
      <c r="B47" s="331" t="s">
        <v>573</v>
      </c>
      <c r="C47" s="308" t="s">
        <v>563</v>
      </c>
      <c r="D47" s="306">
        <f>D46</f>
        <v>-4.7419359999999999</v>
      </c>
      <c r="E47" s="306">
        <f>D47+E46</f>
        <v>-4.0215097599999998</v>
      </c>
      <c r="F47" s="306">
        <f>E47+F46</f>
        <v>-3.2765890278400001</v>
      </c>
      <c r="G47" s="306">
        <f t="shared" ref="G47:L47" si="10">F47+G46</f>
        <v>-2.5018714663936001</v>
      </c>
      <c r="H47" s="306">
        <f t="shared" si="10"/>
        <v>-1.6961652024893441</v>
      </c>
      <c r="I47" s="306">
        <f>H47+I46</f>
        <v>-0.858230688028918</v>
      </c>
      <c r="J47" s="306">
        <f t="shared" si="10"/>
        <v>1.322120700992524E-2</v>
      </c>
      <c r="K47" s="306">
        <f t="shared" si="10"/>
        <v>0.91953117785032223</v>
      </c>
      <c r="L47" s="306">
        <f t="shared" si="10"/>
        <v>1.862093547524335</v>
      </c>
      <c r="M47" s="306">
        <f>L47+M46</f>
        <v>2.8423584119853085</v>
      </c>
    </row>
    <row r="48" spans="2:17" s="341" customFormat="1" ht="17.25" customHeight="1" x14ac:dyDescent="0.25">
      <c r="B48" s="305" t="s">
        <v>214</v>
      </c>
      <c r="C48" s="306"/>
      <c r="D48" s="306">
        <f>1/(1+$C$28)^(D43-1)</f>
        <v>1</v>
      </c>
      <c r="E48" s="306">
        <f>1/(1+$C$28)^(E43-1)</f>
        <v>0.970873786407767</v>
      </c>
      <c r="F48" s="306">
        <f t="shared" ref="F48:M48" si="11">1/(1+$C$28)^(F43-1)</f>
        <v>0.94259590913375435</v>
      </c>
      <c r="G48" s="306">
        <f t="shared" si="11"/>
        <v>0.91514165935315961</v>
      </c>
      <c r="H48" s="306">
        <f t="shared" si="11"/>
        <v>0.888487047915689</v>
      </c>
      <c r="I48" s="306">
        <f t="shared" si="11"/>
        <v>0.86260878438416411</v>
      </c>
      <c r="J48" s="306">
        <f t="shared" si="11"/>
        <v>0.83748425668365445</v>
      </c>
      <c r="K48" s="306">
        <f t="shared" si="11"/>
        <v>0.81309151134335378</v>
      </c>
      <c r="L48" s="306">
        <f t="shared" si="11"/>
        <v>0.78940923431393573</v>
      </c>
      <c r="M48" s="306">
        <f t="shared" si="11"/>
        <v>0.76641673234362695</v>
      </c>
    </row>
    <row r="49" spans="2:14" s="341" customFormat="1" ht="17.25" customHeight="1" x14ac:dyDescent="0.25">
      <c r="B49" s="331" t="s">
        <v>574</v>
      </c>
      <c r="C49" s="308" t="s">
        <v>563</v>
      </c>
      <c r="D49" s="306">
        <f>D46*D48</f>
        <v>-4.7419359999999999</v>
      </c>
      <c r="E49" s="306">
        <f>E46*E48</f>
        <v>0.69944295145631064</v>
      </c>
      <c r="F49" s="306">
        <f t="shared" ref="F49:M49" si="12">F46*F48</f>
        <v>0.70215923476293707</v>
      </c>
      <c r="G49" s="306">
        <f t="shared" si="12"/>
        <v>0.70897631471209177</v>
      </c>
      <c r="H49" s="306">
        <f t="shared" si="12"/>
        <v>0.71585957990347138</v>
      </c>
      <c r="I49" s="306">
        <f t="shared" si="12"/>
        <v>0.72280967291224296</v>
      </c>
      <c r="J49" s="306">
        <f t="shared" si="12"/>
        <v>0.72982724255216769</v>
      </c>
      <c r="K49" s="306">
        <f t="shared" si="12"/>
        <v>0.73691294393616924</v>
      </c>
      <c r="L49" s="306">
        <f t="shared" si="12"/>
        <v>0.74406743853749135</v>
      </c>
      <c r="M49" s="306">
        <f t="shared" si="12"/>
        <v>0.75129139425144764</v>
      </c>
    </row>
    <row r="50" spans="2:14" s="341" customFormat="1" ht="27" customHeight="1" x14ac:dyDescent="0.25">
      <c r="B50" s="331" t="s">
        <v>575</v>
      </c>
      <c r="C50" s="308" t="s">
        <v>563</v>
      </c>
      <c r="D50" s="306">
        <f>D48*D47</f>
        <v>-4.7419359999999999</v>
      </c>
      <c r="E50" s="306">
        <f>E48*E47</f>
        <v>-3.9043784077669903</v>
      </c>
      <c r="F50" s="306">
        <f t="shared" ref="F50:M50" si="13">F48*F47</f>
        <v>-3.0884994135545294</v>
      </c>
      <c r="G50" s="306">
        <f t="shared" si="13"/>
        <v>-2.2895668052437621</v>
      </c>
      <c r="H50" s="306">
        <f t="shared" si="13"/>
        <v>-1.5070208135370742</v>
      </c>
      <c r="I50" s="306">
        <f t="shared" si="13"/>
        <v>-0.7403173305218097</v>
      </c>
      <c r="J50" s="306">
        <f t="shared" si="13"/>
        <v>1.1072552725167962E-2</v>
      </c>
      <c r="K50" s="306">
        <f t="shared" si="13"/>
        <v>0.74766299512565271</v>
      </c>
      <c r="L50" s="306">
        <f t="shared" si="13"/>
        <v>1.4699538415721056</v>
      </c>
      <c r="M50" s="306">
        <f t="shared" si="13"/>
        <v>2.1784310462632006</v>
      </c>
    </row>
    <row r="51" spans="2:14" s="347" customFormat="1" ht="12.75" customHeight="1" x14ac:dyDescent="0.25">
      <c r="B51" s="345"/>
      <c r="C51" s="346"/>
      <c r="D51" s="346"/>
      <c r="E51" s="346"/>
      <c r="F51" s="346"/>
      <c r="G51" s="346"/>
      <c r="H51" s="346"/>
      <c r="I51" s="346"/>
      <c r="J51" s="346"/>
      <c r="K51" s="346"/>
      <c r="L51" s="346"/>
      <c r="M51" s="346"/>
    </row>
    <row r="52" spans="2:14" s="341" customFormat="1" ht="29.25" customHeight="1" x14ac:dyDescent="0.25">
      <c r="B52" s="348" t="s">
        <v>576</v>
      </c>
      <c r="C52" s="349" t="s">
        <v>561</v>
      </c>
      <c r="D52" s="349" t="s">
        <v>577</v>
      </c>
      <c r="E52" s="346"/>
      <c r="F52" s="346"/>
      <c r="G52" s="346"/>
      <c r="H52" s="346"/>
      <c r="I52" s="346"/>
      <c r="J52" s="346"/>
      <c r="K52" s="346"/>
      <c r="L52" s="346"/>
      <c r="M52" s="346"/>
      <c r="N52" s="347"/>
    </row>
    <row r="53" spans="2:14" s="341" customFormat="1" ht="18" customHeight="1" x14ac:dyDescent="0.25">
      <c r="B53" s="331" t="s">
        <v>578</v>
      </c>
      <c r="C53" s="308" t="s">
        <v>563</v>
      </c>
      <c r="D53" s="308">
        <f>SUM(D49:M49)</f>
        <v>1.76941077302433</v>
      </c>
      <c r="E53" s="350"/>
      <c r="F53" s="350"/>
      <c r="G53" s="351"/>
      <c r="H53" s="347"/>
      <c r="I53" s="347"/>
      <c r="J53" s="347"/>
      <c r="K53" s="347"/>
      <c r="L53" s="347"/>
      <c r="M53" s="347"/>
      <c r="N53" s="347"/>
    </row>
    <row r="54" spans="2:14" s="341" customFormat="1" ht="16.5" customHeight="1" x14ac:dyDescent="0.25">
      <c r="B54" s="352" t="s">
        <v>213</v>
      </c>
      <c r="C54" s="309" t="s">
        <v>464</v>
      </c>
      <c r="D54" s="309">
        <f>IRR(D46:M46)</f>
        <v>9.9685044534684186E-2</v>
      </c>
      <c r="E54" s="350"/>
      <c r="F54" s="350"/>
      <c r="G54" s="351"/>
      <c r="H54" s="347"/>
      <c r="I54" s="347"/>
      <c r="J54" s="347"/>
      <c r="K54" s="347"/>
      <c r="L54" s="347"/>
      <c r="M54" s="347"/>
      <c r="N54" s="347"/>
    </row>
    <row r="55" spans="2:14" s="341" customFormat="1" x14ac:dyDescent="0.25">
      <c r="B55" s="352" t="s">
        <v>579</v>
      </c>
      <c r="C55" s="340" t="s">
        <v>580</v>
      </c>
      <c r="D55" s="340">
        <f>IF(M47&lt;0,"не окупается",(COUNTIF(D47:M47,"&lt;0")+1))</f>
        <v>7</v>
      </c>
      <c r="E55" s="350"/>
      <c r="F55" s="350"/>
      <c r="G55" s="353"/>
      <c r="H55" s="347"/>
      <c r="I55" s="347"/>
      <c r="J55" s="347"/>
      <c r="K55" s="347"/>
      <c r="L55" s="347"/>
      <c r="M55" s="347"/>
      <c r="N55" s="347"/>
    </row>
    <row r="56" spans="2:14" s="341" customFormat="1" ht="15.75" customHeight="1" x14ac:dyDescent="0.25">
      <c r="B56" s="331" t="s">
        <v>581</v>
      </c>
      <c r="C56" s="340" t="s">
        <v>580</v>
      </c>
      <c r="D56" s="340">
        <f>IF(M50&lt;0,"не окупается",(COUNTIF(D50:M50,"&lt;0")+1))</f>
        <v>7</v>
      </c>
      <c r="E56" s="350"/>
      <c r="F56" s="350"/>
      <c r="G56" s="354"/>
      <c r="H56" s="347"/>
      <c r="I56" s="347"/>
      <c r="J56" s="347"/>
      <c r="K56" s="347"/>
      <c r="L56" s="347"/>
      <c r="M56" s="347"/>
      <c r="N56" s="347"/>
    </row>
    <row r="57" spans="2:14" ht="13.5" customHeight="1" x14ac:dyDescent="0.25">
      <c r="B57" s="355"/>
      <c r="C57" s="339"/>
      <c r="D57" s="339"/>
      <c r="E57" s="339"/>
      <c r="F57" s="339"/>
      <c r="G57" s="339"/>
      <c r="H57" s="339"/>
      <c r="I57" s="356"/>
    </row>
    <row r="58" spans="2:14" ht="21" customHeight="1" x14ac:dyDescent="0.25">
      <c r="B58" s="357"/>
      <c r="C58" s="304"/>
      <c r="D58" s="304"/>
      <c r="E58" s="304"/>
      <c r="F58" s="304"/>
      <c r="G58" s="304"/>
      <c r="H58" s="304"/>
      <c r="I58" s="356"/>
    </row>
    <row r="59" spans="2:14" ht="15" customHeight="1" x14ac:dyDescent="0.25">
      <c r="B59" s="389"/>
      <c r="C59" s="389"/>
      <c r="D59" s="389"/>
      <c r="E59" s="389"/>
      <c r="F59" s="389"/>
      <c r="G59" s="389"/>
      <c r="H59" s="389"/>
      <c r="I59" s="389"/>
      <c r="J59" s="389"/>
      <c r="K59" s="389"/>
      <c r="L59" s="389"/>
      <c r="M59" s="389"/>
    </row>
    <row r="60" spans="2:14" ht="21" customHeight="1" x14ac:dyDescent="0.25">
      <c r="B60" s="389"/>
      <c r="C60" s="389"/>
      <c r="D60" s="389"/>
      <c r="E60" s="389"/>
      <c r="F60" s="389"/>
      <c r="G60" s="389"/>
      <c r="H60" s="389"/>
      <c r="I60" s="389"/>
      <c r="J60" s="389"/>
      <c r="K60" s="389"/>
      <c r="L60" s="389"/>
      <c r="M60" s="389"/>
    </row>
    <row r="61" spans="2:14" ht="16.5" customHeight="1" x14ac:dyDescent="0.25">
      <c r="B61" s="389"/>
      <c r="C61" s="389"/>
      <c r="D61" s="389"/>
      <c r="E61" s="389"/>
      <c r="F61" s="389"/>
      <c r="G61" s="389"/>
      <c r="H61" s="389"/>
      <c r="I61" s="389"/>
      <c r="J61" s="389"/>
      <c r="K61" s="389"/>
      <c r="L61" s="389"/>
      <c r="M61" s="389"/>
    </row>
    <row r="62" spans="2:14" ht="18.75" customHeight="1" x14ac:dyDescent="0.25">
      <c r="B62" s="390"/>
      <c r="C62" s="390"/>
      <c r="D62" s="390"/>
      <c r="E62" s="390"/>
      <c r="F62" s="390"/>
      <c r="G62" s="390"/>
      <c r="H62" s="390"/>
      <c r="I62" s="390"/>
      <c r="J62" s="390"/>
      <c r="K62" s="390"/>
      <c r="L62" s="390"/>
      <c r="M62" s="390"/>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activeCell="G16" sqref="G16:I16"/>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40" t="s">
        <v>67</v>
      </c>
    </row>
    <row r="2" spans="1:44" ht="18.75" x14ac:dyDescent="0.3">
      <c r="L2" s="13" t="s">
        <v>10</v>
      </c>
    </row>
    <row r="3" spans="1:44" ht="18.75" x14ac:dyDescent="0.3">
      <c r="L3" s="13" t="s">
        <v>390</v>
      </c>
    </row>
    <row r="4" spans="1:44" ht="18.75" x14ac:dyDescent="0.3">
      <c r="K4" s="13"/>
    </row>
    <row r="5" spans="1:44" x14ac:dyDescent="0.25">
      <c r="A5" s="361"/>
      <c r="B5" s="361"/>
      <c r="C5" s="361"/>
      <c r="D5" s="361"/>
      <c r="E5" s="361"/>
      <c r="F5" s="361"/>
      <c r="G5" s="398"/>
      <c r="H5" s="398"/>
      <c r="I5" s="398"/>
      <c r="J5" s="398" t="s">
        <v>583</v>
      </c>
      <c r="K5" s="398"/>
      <c r="L5" s="398"/>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x14ac:dyDescent="0.25">
      <c r="A6" s="15"/>
      <c r="B6" s="10"/>
      <c r="C6" s="10"/>
      <c r="D6" s="15"/>
      <c r="E6" s="10"/>
      <c r="F6" s="10"/>
      <c r="G6" s="128"/>
      <c r="H6" s="129"/>
      <c r="I6" s="129"/>
      <c r="J6" s="128"/>
      <c r="K6" s="129"/>
      <c r="L6" s="129"/>
    </row>
    <row r="7" spans="1:44" ht="18.75" x14ac:dyDescent="0.25">
      <c r="A7" s="365"/>
      <c r="B7" s="365"/>
      <c r="C7" s="365"/>
      <c r="D7" s="365"/>
      <c r="E7" s="365"/>
      <c r="F7" s="365"/>
      <c r="G7" s="399"/>
      <c r="H7" s="399"/>
      <c r="I7" s="399"/>
      <c r="J7" s="399" t="s">
        <v>9</v>
      </c>
      <c r="K7" s="399"/>
      <c r="L7" s="399"/>
    </row>
    <row r="8" spans="1:44" ht="18.75" x14ac:dyDescent="0.25">
      <c r="A8" s="124"/>
      <c r="B8" s="124"/>
      <c r="C8" s="124"/>
      <c r="D8" s="124"/>
      <c r="E8" s="124"/>
      <c r="F8" s="124"/>
      <c r="G8" s="114"/>
      <c r="H8" s="114"/>
      <c r="I8" s="114"/>
      <c r="J8" s="114"/>
      <c r="K8" s="114"/>
      <c r="L8" s="114"/>
    </row>
    <row r="9" spans="1:44" x14ac:dyDescent="0.25">
      <c r="A9" s="366"/>
      <c r="B9" s="366"/>
      <c r="C9" s="366"/>
      <c r="D9" s="366"/>
      <c r="E9" s="366"/>
      <c r="F9" s="366"/>
      <c r="G9" s="400"/>
      <c r="H9" s="400"/>
      <c r="I9" s="400"/>
      <c r="J9" s="400" t="s">
        <v>582</v>
      </c>
      <c r="K9" s="400"/>
      <c r="L9" s="400"/>
    </row>
    <row r="10" spans="1:44" x14ac:dyDescent="0.25">
      <c r="A10" s="362"/>
      <c r="B10" s="362"/>
      <c r="C10" s="362"/>
      <c r="D10" s="362"/>
      <c r="E10" s="362"/>
      <c r="F10" s="362"/>
      <c r="G10" s="401"/>
      <c r="H10" s="401"/>
      <c r="I10" s="401"/>
      <c r="J10" s="401" t="s">
        <v>8</v>
      </c>
      <c r="K10" s="401"/>
      <c r="L10" s="401"/>
    </row>
    <row r="11" spans="1:44" ht="18.75" x14ac:dyDescent="0.25">
      <c r="A11" s="124"/>
      <c r="B11" s="124"/>
      <c r="C11" s="124"/>
      <c r="D11" s="124"/>
      <c r="E11" s="124"/>
      <c r="F11" s="124"/>
      <c r="G11" s="114"/>
      <c r="H11" s="114"/>
      <c r="I11" s="114"/>
      <c r="J11" s="114"/>
      <c r="K11" s="114"/>
      <c r="L11" s="114"/>
    </row>
    <row r="12" spans="1:44" ht="18.75" x14ac:dyDescent="0.25">
      <c r="A12" s="364"/>
      <c r="B12" s="364"/>
      <c r="C12" s="364"/>
      <c r="D12" s="364"/>
      <c r="E12" s="364"/>
      <c r="F12" s="364"/>
      <c r="G12" s="412"/>
      <c r="H12" s="412"/>
      <c r="I12" s="412"/>
      <c r="J12" s="413" t="s">
        <v>391</v>
      </c>
      <c r="K12" s="413"/>
      <c r="L12" s="413"/>
    </row>
    <row r="13" spans="1:44" x14ac:dyDescent="0.25">
      <c r="A13" s="362"/>
      <c r="B13" s="362"/>
      <c r="C13" s="362"/>
      <c r="D13" s="362"/>
      <c r="E13" s="362"/>
      <c r="F13" s="362"/>
      <c r="G13" s="401"/>
      <c r="H13" s="401"/>
      <c r="I13" s="401"/>
      <c r="J13" s="401" t="s">
        <v>7</v>
      </c>
      <c r="K13" s="401"/>
      <c r="L13" s="401"/>
    </row>
    <row r="14" spans="1:44" ht="18.75" x14ac:dyDescent="0.25">
      <c r="A14" s="125"/>
      <c r="B14" s="125"/>
      <c r="C14" s="125"/>
      <c r="D14" s="125"/>
      <c r="E14" s="125"/>
      <c r="F14" s="125"/>
      <c r="G14" s="9"/>
      <c r="H14" s="9"/>
      <c r="I14" s="9"/>
      <c r="J14" s="9"/>
      <c r="K14" s="9"/>
      <c r="L14" s="9"/>
    </row>
    <row r="15" spans="1:44" ht="18.75" x14ac:dyDescent="0.25">
      <c r="A15" s="364"/>
      <c r="B15" s="364"/>
      <c r="C15" s="364"/>
      <c r="D15" s="364"/>
      <c r="E15" s="364"/>
      <c r="F15" s="364"/>
      <c r="G15" s="413" t="s">
        <v>588</v>
      </c>
      <c r="H15" s="414"/>
      <c r="I15" s="414"/>
      <c r="J15" s="414"/>
      <c r="K15" s="414"/>
      <c r="L15" s="414"/>
      <c r="M15" s="414"/>
      <c r="N15" s="414"/>
      <c r="O15" s="414"/>
      <c r="P15" s="414"/>
      <c r="Q15" s="414"/>
      <c r="R15" s="414"/>
      <c r="S15" s="414"/>
      <c r="T15" s="414"/>
      <c r="U15" s="414"/>
    </row>
    <row r="16" spans="1:44" x14ac:dyDescent="0.25">
      <c r="A16" s="362"/>
      <c r="B16" s="362"/>
      <c r="C16" s="362"/>
      <c r="D16" s="362"/>
      <c r="E16" s="362"/>
      <c r="F16" s="362"/>
      <c r="G16" s="401"/>
      <c r="H16" s="401"/>
      <c r="I16" s="401"/>
      <c r="J16" s="401" t="s">
        <v>6</v>
      </c>
      <c r="K16" s="401"/>
      <c r="L16" s="401"/>
    </row>
    <row r="17" spans="1:12" ht="15.75" customHeight="1" x14ac:dyDescent="0.25">
      <c r="G17" s="130"/>
      <c r="H17" s="130"/>
      <c r="I17" s="130"/>
      <c r="J17" s="130"/>
      <c r="K17" s="130"/>
      <c r="L17" s="131"/>
    </row>
    <row r="18" spans="1:12" x14ac:dyDescent="0.25">
      <c r="K18" s="87"/>
    </row>
    <row r="19" spans="1:12" ht="15.75" customHeight="1" x14ac:dyDescent="0.25">
      <c r="A19" s="397" t="s">
        <v>339</v>
      </c>
      <c r="B19" s="397"/>
      <c r="C19" s="397"/>
      <c r="D19" s="397"/>
      <c r="E19" s="397"/>
      <c r="F19" s="397"/>
      <c r="G19" s="397"/>
      <c r="H19" s="397"/>
      <c r="I19" s="397"/>
      <c r="J19" s="397"/>
      <c r="K19" s="397"/>
      <c r="L19" s="397"/>
    </row>
    <row r="20" spans="1:12" x14ac:dyDescent="0.25">
      <c r="A20" s="55"/>
      <c r="B20" s="55"/>
      <c r="C20" s="86"/>
      <c r="D20" s="86"/>
      <c r="E20" s="86"/>
      <c r="F20" s="86"/>
      <c r="G20" s="86"/>
      <c r="H20" s="86"/>
      <c r="I20" s="86"/>
      <c r="J20" s="86"/>
      <c r="K20" s="86"/>
      <c r="L20" s="86"/>
    </row>
    <row r="21" spans="1:12" ht="28.5" customHeight="1" x14ac:dyDescent="0.25">
      <c r="A21" s="402" t="s">
        <v>184</v>
      </c>
      <c r="B21" s="402" t="s">
        <v>183</v>
      </c>
      <c r="C21" s="408" t="s">
        <v>279</v>
      </c>
      <c r="D21" s="408"/>
      <c r="E21" s="408"/>
      <c r="F21" s="408"/>
      <c r="G21" s="408"/>
      <c r="H21" s="408"/>
      <c r="I21" s="403" t="s">
        <v>182</v>
      </c>
      <c r="J21" s="405" t="s">
        <v>281</v>
      </c>
      <c r="K21" s="402" t="s">
        <v>181</v>
      </c>
      <c r="L21" s="404" t="s">
        <v>280</v>
      </c>
    </row>
    <row r="22" spans="1:12" ht="58.5" customHeight="1" x14ac:dyDescent="0.25">
      <c r="A22" s="402"/>
      <c r="B22" s="402"/>
      <c r="C22" s="409" t="s">
        <v>2</v>
      </c>
      <c r="D22" s="409"/>
      <c r="E22" s="104"/>
      <c r="F22" s="105"/>
      <c r="G22" s="410" t="s">
        <v>1</v>
      </c>
      <c r="H22" s="411"/>
      <c r="I22" s="403"/>
      <c r="J22" s="406"/>
      <c r="K22" s="402"/>
      <c r="L22" s="404"/>
    </row>
    <row r="23" spans="1:12" ht="47.25" x14ac:dyDescent="0.25">
      <c r="A23" s="402"/>
      <c r="B23" s="402"/>
      <c r="C23" s="85" t="s">
        <v>180</v>
      </c>
      <c r="D23" s="85" t="s">
        <v>179</v>
      </c>
      <c r="E23" s="85" t="s">
        <v>180</v>
      </c>
      <c r="F23" s="85" t="s">
        <v>179</v>
      </c>
      <c r="G23" s="85" t="s">
        <v>180</v>
      </c>
      <c r="H23" s="85" t="s">
        <v>179</v>
      </c>
      <c r="I23" s="403"/>
      <c r="J23" s="407"/>
      <c r="K23" s="402"/>
      <c r="L23" s="404"/>
    </row>
    <row r="24" spans="1:12" x14ac:dyDescent="0.25">
      <c r="A24" s="63">
        <v>1</v>
      </c>
      <c r="B24" s="63">
        <v>2</v>
      </c>
      <c r="C24" s="85">
        <v>3</v>
      </c>
      <c r="D24" s="85">
        <v>4</v>
      </c>
      <c r="E24" s="85">
        <v>5</v>
      </c>
      <c r="F24" s="85">
        <v>6</v>
      </c>
      <c r="G24" s="85">
        <v>7</v>
      </c>
      <c r="H24" s="85">
        <v>8</v>
      </c>
      <c r="I24" s="85">
        <v>9</v>
      </c>
      <c r="J24" s="85">
        <v>10</v>
      </c>
      <c r="K24" s="85">
        <v>11</v>
      </c>
      <c r="L24" s="85">
        <v>12</v>
      </c>
    </row>
    <row r="25" spans="1:12" x14ac:dyDescent="0.25">
      <c r="A25" s="81">
        <v>1</v>
      </c>
      <c r="B25" s="82" t="s">
        <v>178</v>
      </c>
      <c r="C25" s="79" t="s">
        <v>378</v>
      </c>
      <c r="D25" s="79" t="s">
        <v>378</v>
      </c>
      <c r="E25" s="79" t="s">
        <v>378</v>
      </c>
      <c r="F25" s="79" t="s">
        <v>378</v>
      </c>
      <c r="G25" s="79" t="s">
        <v>378</v>
      </c>
      <c r="H25" s="79" t="s">
        <v>378</v>
      </c>
      <c r="I25" s="79" t="s">
        <v>378</v>
      </c>
      <c r="J25" s="79" t="s">
        <v>378</v>
      </c>
      <c r="K25" s="78"/>
      <c r="L25" s="89"/>
    </row>
    <row r="26" spans="1:12" ht="21.75" customHeight="1" x14ac:dyDescent="0.25">
      <c r="A26" s="81" t="s">
        <v>177</v>
      </c>
      <c r="B26" s="84" t="s">
        <v>286</v>
      </c>
      <c r="C26" s="79" t="s">
        <v>378</v>
      </c>
      <c r="D26" s="79" t="s">
        <v>378</v>
      </c>
      <c r="E26" s="79" t="s">
        <v>378</v>
      </c>
      <c r="F26" s="79" t="s">
        <v>378</v>
      </c>
      <c r="G26" s="79" t="s">
        <v>378</v>
      </c>
      <c r="H26" s="79" t="s">
        <v>378</v>
      </c>
      <c r="I26" s="79" t="s">
        <v>378</v>
      </c>
      <c r="J26" s="79" t="s">
        <v>378</v>
      </c>
      <c r="K26" s="78"/>
      <c r="L26" s="78"/>
    </row>
    <row r="27" spans="1:12" s="58" customFormat="1" ht="39" customHeight="1" x14ac:dyDescent="0.25">
      <c r="A27" s="81" t="s">
        <v>176</v>
      </c>
      <c r="B27" s="84" t="s">
        <v>288</v>
      </c>
      <c r="C27" s="79" t="s">
        <v>378</v>
      </c>
      <c r="D27" s="79" t="s">
        <v>378</v>
      </c>
      <c r="E27" s="79" t="s">
        <v>378</v>
      </c>
      <c r="F27" s="79" t="s">
        <v>378</v>
      </c>
      <c r="G27" s="79" t="s">
        <v>378</v>
      </c>
      <c r="H27" s="79" t="s">
        <v>378</v>
      </c>
      <c r="I27" s="79" t="s">
        <v>378</v>
      </c>
      <c r="J27" s="79" t="s">
        <v>378</v>
      </c>
      <c r="K27" s="78"/>
      <c r="L27" s="78"/>
    </row>
    <row r="28" spans="1:12" s="58" customFormat="1" ht="70.5" customHeight="1" x14ac:dyDescent="0.25">
      <c r="A28" s="81" t="s">
        <v>287</v>
      </c>
      <c r="B28" s="84" t="s">
        <v>292</v>
      </c>
      <c r="C28" s="79" t="s">
        <v>378</v>
      </c>
      <c r="D28" s="79" t="s">
        <v>378</v>
      </c>
      <c r="E28" s="79" t="s">
        <v>378</v>
      </c>
      <c r="F28" s="79" t="s">
        <v>378</v>
      </c>
      <c r="G28" s="79" t="s">
        <v>378</v>
      </c>
      <c r="H28" s="79" t="s">
        <v>378</v>
      </c>
      <c r="I28" s="79" t="s">
        <v>378</v>
      </c>
      <c r="J28" s="79" t="s">
        <v>378</v>
      </c>
      <c r="K28" s="78"/>
      <c r="L28" s="78"/>
    </row>
    <row r="29" spans="1:12" s="58" customFormat="1" ht="54" customHeight="1" x14ac:dyDescent="0.25">
      <c r="A29" s="81" t="s">
        <v>175</v>
      </c>
      <c r="B29" s="84" t="s">
        <v>291</v>
      </c>
      <c r="C29" s="79" t="s">
        <v>378</v>
      </c>
      <c r="D29" s="79" t="s">
        <v>378</v>
      </c>
      <c r="E29" s="79" t="s">
        <v>378</v>
      </c>
      <c r="F29" s="79" t="s">
        <v>378</v>
      </c>
      <c r="G29" s="79" t="s">
        <v>378</v>
      </c>
      <c r="H29" s="79" t="s">
        <v>378</v>
      </c>
      <c r="I29" s="79" t="s">
        <v>378</v>
      </c>
      <c r="J29" s="79" t="s">
        <v>378</v>
      </c>
      <c r="K29" s="78"/>
      <c r="L29" s="78"/>
    </row>
    <row r="30" spans="1:12" s="58" customFormat="1" ht="42" customHeight="1" x14ac:dyDescent="0.25">
      <c r="A30" s="81" t="s">
        <v>174</v>
      </c>
      <c r="B30" s="84" t="s">
        <v>293</v>
      </c>
      <c r="C30" s="79" t="s">
        <v>378</v>
      </c>
      <c r="D30" s="79" t="s">
        <v>378</v>
      </c>
      <c r="E30" s="79" t="s">
        <v>378</v>
      </c>
      <c r="F30" s="79" t="s">
        <v>378</v>
      </c>
      <c r="G30" s="79" t="s">
        <v>378</v>
      </c>
      <c r="H30" s="79" t="s">
        <v>378</v>
      </c>
      <c r="I30" s="79" t="s">
        <v>378</v>
      </c>
      <c r="J30" s="79" t="s">
        <v>378</v>
      </c>
      <c r="K30" s="78"/>
      <c r="L30" s="78"/>
    </row>
    <row r="31" spans="1:12" s="58" customFormat="1" ht="37.5" customHeight="1" x14ac:dyDescent="0.25">
      <c r="A31" s="81" t="s">
        <v>173</v>
      </c>
      <c r="B31" s="80" t="s">
        <v>289</v>
      </c>
      <c r="C31" s="79" t="s">
        <v>378</v>
      </c>
      <c r="D31" s="79" t="s">
        <v>378</v>
      </c>
      <c r="E31" s="79" t="s">
        <v>378</v>
      </c>
      <c r="F31" s="79" t="s">
        <v>378</v>
      </c>
      <c r="G31" s="79" t="s">
        <v>378</v>
      </c>
      <c r="H31" s="79" t="s">
        <v>378</v>
      </c>
      <c r="I31" s="79" t="s">
        <v>378</v>
      </c>
      <c r="J31" s="79" t="s">
        <v>378</v>
      </c>
      <c r="K31" s="78"/>
      <c r="L31" s="78"/>
    </row>
    <row r="32" spans="1:12" s="58" customFormat="1" ht="31.5" x14ac:dyDescent="0.25">
      <c r="A32" s="81" t="s">
        <v>171</v>
      </c>
      <c r="B32" s="80" t="s">
        <v>294</v>
      </c>
      <c r="C32" s="79" t="s">
        <v>378</v>
      </c>
      <c r="D32" s="79" t="s">
        <v>378</v>
      </c>
      <c r="E32" s="79" t="s">
        <v>378</v>
      </c>
      <c r="F32" s="79" t="s">
        <v>378</v>
      </c>
      <c r="G32" s="79" t="s">
        <v>378</v>
      </c>
      <c r="H32" s="79" t="s">
        <v>378</v>
      </c>
      <c r="I32" s="79" t="s">
        <v>378</v>
      </c>
      <c r="J32" s="79" t="s">
        <v>378</v>
      </c>
      <c r="K32" s="78"/>
      <c r="L32" s="78"/>
    </row>
    <row r="33" spans="1:12" s="58" customFormat="1" ht="37.5" customHeight="1" x14ac:dyDescent="0.25">
      <c r="A33" s="81" t="s">
        <v>305</v>
      </c>
      <c r="B33" s="80" t="s">
        <v>230</v>
      </c>
      <c r="C33" s="79" t="s">
        <v>378</v>
      </c>
      <c r="D33" s="79" t="s">
        <v>378</v>
      </c>
      <c r="E33" s="79" t="s">
        <v>378</v>
      </c>
      <c r="F33" s="79" t="s">
        <v>378</v>
      </c>
      <c r="G33" s="79" t="s">
        <v>378</v>
      </c>
      <c r="H33" s="79" t="s">
        <v>378</v>
      </c>
      <c r="I33" s="79" t="s">
        <v>378</v>
      </c>
      <c r="J33" s="79" t="s">
        <v>378</v>
      </c>
      <c r="K33" s="78"/>
      <c r="L33" s="78"/>
    </row>
    <row r="34" spans="1:12" s="58" customFormat="1" ht="47.25" customHeight="1" x14ac:dyDescent="0.25">
      <c r="A34" s="81" t="s">
        <v>306</v>
      </c>
      <c r="B34" s="80" t="s">
        <v>298</v>
      </c>
      <c r="C34" s="79" t="s">
        <v>378</v>
      </c>
      <c r="D34" s="79" t="s">
        <v>378</v>
      </c>
      <c r="E34" s="79" t="s">
        <v>378</v>
      </c>
      <c r="F34" s="79" t="s">
        <v>378</v>
      </c>
      <c r="G34" s="79" t="s">
        <v>378</v>
      </c>
      <c r="H34" s="79" t="s">
        <v>378</v>
      </c>
      <c r="I34" s="79" t="s">
        <v>378</v>
      </c>
      <c r="J34" s="79" t="s">
        <v>378</v>
      </c>
      <c r="K34" s="83"/>
      <c r="L34" s="78"/>
    </row>
    <row r="35" spans="1:12" s="58" customFormat="1" ht="49.5" customHeight="1" x14ac:dyDescent="0.25">
      <c r="A35" s="81" t="s">
        <v>307</v>
      </c>
      <c r="B35" s="80" t="s">
        <v>172</v>
      </c>
      <c r="C35" s="79" t="s">
        <v>378</v>
      </c>
      <c r="D35" s="79" t="s">
        <v>378</v>
      </c>
      <c r="E35" s="79" t="s">
        <v>378</v>
      </c>
      <c r="F35" s="79" t="s">
        <v>378</v>
      </c>
      <c r="G35" s="79" t="s">
        <v>378</v>
      </c>
      <c r="H35" s="79" t="s">
        <v>378</v>
      </c>
      <c r="I35" s="79" t="s">
        <v>378</v>
      </c>
      <c r="J35" s="79" t="s">
        <v>378</v>
      </c>
      <c r="K35" s="83"/>
      <c r="L35" s="78"/>
    </row>
    <row r="36" spans="1:12" ht="37.5" customHeight="1" x14ac:dyDescent="0.25">
      <c r="A36" s="81" t="s">
        <v>308</v>
      </c>
      <c r="B36" s="80" t="s">
        <v>290</v>
      </c>
      <c r="C36" s="79" t="s">
        <v>378</v>
      </c>
      <c r="D36" s="79" t="s">
        <v>378</v>
      </c>
      <c r="E36" s="79" t="s">
        <v>378</v>
      </c>
      <c r="F36" s="79" t="s">
        <v>378</v>
      </c>
      <c r="G36" s="79" t="s">
        <v>378</v>
      </c>
      <c r="H36" s="79" t="s">
        <v>378</v>
      </c>
      <c r="I36" s="79" t="s">
        <v>378</v>
      </c>
      <c r="J36" s="79" t="s">
        <v>378</v>
      </c>
      <c r="K36" s="78"/>
      <c r="L36" s="78"/>
    </row>
    <row r="37" spans="1:12" x14ac:dyDescent="0.25">
      <c r="A37" s="81" t="s">
        <v>309</v>
      </c>
      <c r="B37" s="80" t="s">
        <v>170</v>
      </c>
      <c r="C37" s="79"/>
      <c r="D37" s="78"/>
      <c r="E37" s="78"/>
      <c r="F37" s="78"/>
      <c r="G37" s="78"/>
      <c r="H37" s="78"/>
      <c r="I37" s="78"/>
      <c r="J37" s="78"/>
      <c r="K37" s="78"/>
      <c r="L37" s="78"/>
    </row>
    <row r="38" spans="1:12" x14ac:dyDescent="0.25">
      <c r="A38" s="81" t="s">
        <v>310</v>
      </c>
      <c r="B38" s="82" t="s">
        <v>169</v>
      </c>
      <c r="C38" s="79" t="s">
        <v>378</v>
      </c>
      <c r="D38" s="79" t="s">
        <v>378</v>
      </c>
      <c r="E38" s="79" t="s">
        <v>378</v>
      </c>
      <c r="F38" s="79" t="s">
        <v>378</v>
      </c>
      <c r="G38" s="79" t="s">
        <v>378</v>
      </c>
      <c r="H38" s="79" t="s">
        <v>378</v>
      </c>
      <c r="I38" s="79" t="s">
        <v>378</v>
      </c>
      <c r="J38" s="79" t="s">
        <v>378</v>
      </c>
      <c r="K38" s="78"/>
      <c r="L38" s="78"/>
    </row>
    <row r="39" spans="1:12" ht="63" x14ac:dyDescent="0.25">
      <c r="A39" s="81">
        <v>2</v>
      </c>
      <c r="B39" s="80" t="s">
        <v>295</v>
      </c>
      <c r="C39" s="157" t="s">
        <v>378</v>
      </c>
      <c r="D39" s="157" t="s">
        <v>378</v>
      </c>
      <c r="E39" s="157" t="s">
        <v>378</v>
      </c>
      <c r="F39" s="157" t="s">
        <v>378</v>
      </c>
      <c r="G39" s="157" t="s">
        <v>378</v>
      </c>
      <c r="H39" s="157" t="s">
        <v>378</v>
      </c>
      <c r="I39" s="157" t="s">
        <v>378</v>
      </c>
      <c r="J39" s="157" t="s">
        <v>378</v>
      </c>
      <c r="K39" s="78"/>
      <c r="L39" s="78"/>
    </row>
    <row r="40" spans="1:12" ht="33.75" customHeight="1" x14ac:dyDescent="0.25">
      <c r="A40" s="81" t="s">
        <v>168</v>
      </c>
      <c r="B40" s="80" t="s">
        <v>297</v>
      </c>
      <c r="C40" s="157">
        <v>2022</v>
      </c>
      <c r="D40" s="157">
        <v>2022</v>
      </c>
      <c r="E40" s="157">
        <v>2020</v>
      </c>
      <c r="F40" s="157">
        <v>2020</v>
      </c>
      <c r="G40" s="157">
        <v>2022</v>
      </c>
      <c r="H40" s="157">
        <v>2022</v>
      </c>
      <c r="I40" s="79" t="s">
        <v>378</v>
      </c>
      <c r="J40" s="79" t="s">
        <v>378</v>
      </c>
      <c r="K40" s="78"/>
      <c r="L40" s="78"/>
    </row>
    <row r="41" spans="1:12" ht="63" customHeight="1" x14ac:dyDescent="0.25">
      <c r="A41" s="81" t="s">
        <v>167</v>
      </c>
      <c r="B41" s="82" t="s">
        <v>359</v>
      </c>
      <c r="C41" s="79" t="s">
        <v>378</v>
      </c>
      <c r="D41" s="79" t="s">
        <v>378</v>
      </c>
      <c r="E41" s="79" t="s">
        <v>378</v>
      </c>
      <c r="F41" s="79" t="s">
        <v>378</v>
      </c>
      <c r="G41" s="79" t="s">
        <v>378</v>
      </c>
      <c r="H41" s="79" t="s">
        <v>378</v>
      </c>
      <c r="I41" s="79" t="s">
        <v>378</v>
      </c>
      <c r="J41" s="79" t="s">
        <v>378</v>
      </c>
      <c r="K41" s="78"/>
      <c r="L41" s="78"/>
    </row>
    <row r="42" spans="1:12" ht="58.5" customHeight="1" x14ac:dyDescent="0.25">
      <c r="A42" s="81">
        <v>3</v>
      </c>
      <c r="B42" s="80" t="s">
        <v>296</v>
      </c>
      <c r="C42" s="157" t="s">
        <v>378</v>
      </c>
      <c r="D42" s="157" t="s">
        <v>378</v>
      </c>
      <c r="E42" s="157" t="s">
        <v>378</v>
      </c>
      <c r="F42" s="157" t="s">
        <v>378</v>
      </c>
      <c r="G42" s="157" t="s">
        <v>378</v>
      </c>
      <c r="H42" s="157" t="s">
        <v>378</v>
      </c>
      <c r="I42" s="157" t="s">
        <v>378</v>
      </c>
      <c r="J42" s="157" t="s">
        <v>378</v>
      </c>
      <c r="K42" s="78"/>
      <c r="L42" s="78"/>
    </row>
    <row r="43" spans="1:12" ht="34.5" customHeight="1" x14ac:dyDescent="0.25">
      <c r="A43" s="81" t="s">
        <v>166</v>
      </c>
      <c r="B43" s="80" t="s">
        <v>164</v>
      </c>
      <c r="C43" s="157">
        <v>2022</v>
      </c>
      <c r="D43" s="157">
        <v>2022</v>
      </c>
      <c r="E43" s="157">
        <v>2020</v>
      </c>
      <c r="F43" s="157">
        <v>2020</v>
      </c>
      <c r="G43" s="157">
        <v>2022</v>
      </c>
      <c r="H43" s="157">
        <v>2022</v>
      </c>
      <c r="I43" s="79" t="s">
        <v>378</v>
      </c>
      <c r="J43" s="79" t="s">
        <v>378</v>
      </c>
      <c r="K43" s="78"/>
      <c r="L43" s="78"/>
    </row>
    <row r="44" spans="1:12" ht="24.75" customHeight="1" x14ac:dyDescent="0.25">
      <c r="A44" s="81" t="s">
        <v>165</v>
      </c>
      <c r="B44" s="80" t="s">
        <v>162</v>
      </c>
      <c r="C44" s="157">
        <v>2022</v>
      </c>
      <c r="D44" s="157">
        <v>2022</v>
      </c>
      <c r="E44" s="157">
        <v>2020</v>
      </c>
      <c r="F44" s="157">
        <v>2020</v>
      </c>
      <c r="G44" s="157">
        <v>2022</v>
      </c>
      <c r="H44" s="157">
        <v>2022</v>
      </c>
      <c r="I44" s="79" t="s">
        <v>378</v>
      </c>
      <c r="J44" s="79" t="s">
        <v>378</v>
      </c>
      <c r="K44" s="78"/>
      <c r="L44" s="78"/>
    </row>
    <row r="45" spans="1:12" ht="90.75" customHeight="1" x14ac:dyDescent="0.25">
      <c r="A45" s="81" t="s">
        <v>163</v>
      </c>
      <c r="B45" s="80" t="s">
        <v>301</v>
      </c>
      <c r="C45" s="157" t="s">
        <v>378</v>
      </c>
      <c r="D45" s="157" t="s">
        <v>378</v>
      </c>
      <c r="E45" s="157" t="s">
        <v>378</v>
      </c>
      <c r="F45" s="157" t="s">
        <v>378</v>
      </c>
      <c r="G45" s="157" t="s">
        <v>378</v>
      </c>
      <c r="H45" s="157" t="s">
        <v>378</v>
      </c>
      <c r="I45" s="157" t="s">
        <v>378</v>
      </c>
      <c r="J45" s="157" t="s">
        <v>378</v>
      </c>
      <c r="K45" s="78"/>
      <c r="L45" s="78"/>
    </row>
    <row r="46" spans="1:12" ht="167.25" customHeight="1" x14ac:dyDescent="0.25">
      <c r="A46" s="81" t="s">
        <v>161</v>
      </c>
      <c r="B46" s="80" t="s">
        <v>299</v>
      </c>
      <c r="C46" s="157" t="s">
        <v>378</v>
      </c>
      <c r="D46" s="157" t="s">
        <v>378</v>
      </c>
      <c r="E46" s="157" t="s">
        <v>378</v>
      </c>
      <c r="F46" s="157" t="s">
        <v>378</v>
      </c>
      <c r="G46" s="157" t="s">
        <v>378</v>
      </c>
      <c r="H46" s="157" t="s">
        <v>378</v>
      </c>
      <c r="I46" s="157" t="s">
        <v>378</v>
      </c>
      <c r="J46" s="157" t="s">
        <v>378</v>
      </c>
      <c r="K46" s="78"/>
      <c r="L46" s="78"/>
    </row>
    <row r="47" spans="1:12" ht="30.75" customHeight="1" x14ac:dyDescent="0.25">
      <c r="A47" s="81" t="s">
        <v>159</v>
      </c>
      <c r="B47" s="80" t="s">
        <v>160</v>
      </c>
      <c r="C47" s="157" t="s">
        <v>378</v>
      </c>
      <c r="D47" s="157" t="s">
        <v>378</v>
      </c>
      <c r="E47" s="157" t="s">
        <v>378</v>
      </c>
      <c r="F47" s="157" t="s">
        <v>378</v>
      </c>
      <c r="G47" s="157" t="s">
        <v>378</v>
      </c>
      <c r="H47" s="157" t="s">
        <v>378</v>
      </c>
      <c r="I47" s="157" t="s">
        <v>378</v>
      </c>
      <c r="J47" s="157" t="s">
        <v>378</v>
      </c>
      <c r="K47" s="78"/>
      <c r="L47" s="78"/>
    </row>
    <row r="48" spans="1:12" ht="37.5" customHeight="1" x14ac:dyDescent="0.25">
      <c r="A48" s="81" t="s">
        <v>311</v>
      </c>
      <c r="B48" s="82" t="s">
        <v>381</v>
      </c>
      <c r="C48" s="157">
        <v>2022</v>
      </c>
      <c r="D48" s="157">
        <v>2022</v>
      </c>
      <c r="E48" s="157">
        <v>2020</v>
      </c>
      <c r="F48" s="157">
        <v>2020</v>
      </c>
      <c r="G48" s="157">
        <v>2022</v>
      </c>
      <c r="H48" s="157">
        <v>2022</v>
      </c>
      <c r="I48" s="79" t="s">
        <v>378</v>
      </c>
      <c r="J48" s="79" t="s">
        <v>378</v>
      </c>
      <c r="K48" s="78"/>
      <c r="L48" s="78"/>
    </row>
    <row r="49" spans="1:12" ht="35.25" customHeight="1" x14ac:dyDescent="0.25">
      <c r="A49" s="81">
        <v>4</v>
      </c>
      <c r="B49" s="80" t="s">
        <v>157</v>
      </c>
      <c r="C49" s="157">
        <v>2022</v>
      </c>
      <c r="D49" s="157">
        <v>2022</v>
      </c>
      <c r="E49" s="157">
        <v>2020</v>
      </c>
      <c r="F49" s="157">
        <v>2020</v>
      </c>
      <c r="G49" s="157">
        <v>2022</v>
      </c>
      <c r="H49" s="157">
        <v>2022</v>
      </c>
      <c r="I49" s="79" t="s">
        <v>378</v>
      </c>
      <c r="J49" s="79" t="s">
        <v>378</v>
      </c>
      <c r="K49" s="78"/>
      <c r="L49" s="78"/>
    </row>
    <row r="50" spans="1:12" ht="86.25" customHeight="1" x14ac:dyDescent="0.25">
      <c r="A50" s="81" t="s">
        <v>158</v>
      </c>
      <c r="B50" s="80" t="s">
        <v>300</v>
      </c>
      <c r="C50" s="157" t="s">
        <v>378</v>
      </c>
      <c r="D50" s="157" t="s">
        <v>378</v>
      </c>
      <c r="E50" s="157" t="s">
        <v>378</v>
      </c>
      <c r="F50" s="157" t="s">
        <v>378</v>
      </c>
      <c r="G50" s="157" t="s">
        <v>378</v>
      </c>
      <c r="H50" s="157" t="s">
        <v>378</v>
      </c>
      <c r="I50" s="157" t="s">
        <v>378</v>
      </c>
      <c r="J50" s="157" t="s">
        <v>378</v>
      </c>
      <c r="K50" s="78"/>
      <c r="L50" s="78"/>
    </row>
    <row r="51" spans="1:12" ht="77.25" customHeight="1" x14ac:dyDescent="0.25">
      <c r="A51" s="81" t="s">
        <v>156</v>
      </c>
      <c r="B51" s="80" t="s">
        <v>302</v>
      </c>
      <c r="C51" s="157" t="s">
        <v>378</v>
      </c>
      <c r="D51" s="157" t="s">
        <v>378</v>
      </c>
      <c r="E51" s="157" t="s">
        <v>378</v>
      </c>
      <c r="F51" s="157" t="s">
        <v>378</v>
      </c>
      <c r="G51" s="157" t="s">
        <v>378</v>
      </c>
      <c r="H51" s="157" t="s">
        <v>378</v>
      </c>
      <c r="I51" s="157" t="s">
        <v>378</v>
      </c>
      <c r="J51" s="157" t="s">
        <v>378</v>
      </c>
      <c r="K51" s="78"/>
      <c r="L51" s="78"/>
    </row>
    <row r="52" spans="1:12" ht="71.25" customHeight="1" x14ac:dyDescent="0.25">
      <c r="A52" s="81" t="s">
        <v>154</v>
      </c>
      <c r="B52" s="80" t="s">
        <v>155</v>
      </c>
      <c r="C52" s="157" t="s">
        <v>378</v>
      </c>
      <c r="D52" s="157" t="s">
        <v>378</v>
      </c>
      <c r="E52" s="157" t="s">
        <v>378</v>
      </c>
      <c r="F52" s="157" t="s">
        <v>378</v>
      </c>
      <c r="G52" s="157" t="s">
        <v>378</v>
      </c>
      <c r="H52" s="157" t="s">
        <v>378</v>
      </c>
      <c r="I52" s="157" t="s">
        <v>378</v>
      </c>
      <c r="J52" s="157" t="s">
        <v>378</v>
      </c>
      <c r="K52" s="78"/>
      <c r="L52" s="78"/>
    </row>
    <row r="53" spans="1:12" ht="48" customHeight="1" x14ac:dyDescent="0.25">
      <c r="A53" s="81" t="s">
        <v>152</v>
      </c>
      <c r="B53" s="112" t="s">
        <v>303</v>
      </c>
      <c r="C53" s="157">
        <v>2022</v>
      </c>
      <c r="D53" s="157">
        <v>2022</v>
      </c>
      <c r="E53" s="157">
        <v>2020</v>
      </c>
      <c r="F53" s="157">
        <v>2020</v>
      </c>
      <c r="G53" s="157">
        <v>2022</v>
      </c>
      <c r="H53" s="157">
        <v>2022</v>
      </c>
      <c r="I53" s="79" t="s">
        <v>378</v>
      </c>
      <c r="J53" s="79" t="s">
        <v>378</v>
      </c>
      <c r="K53" s="78"/>
      <c r="L53" s="78"/>
    </row>
    <row r="54" spans="1:12" ht="46.5" customHeight="1" x14ac:dyDescent="0.25">
      <c r="A54" s="81" t="s">
        <v>304</v>
      </c>
      <c r="B54" s="80" t="s">
        <v>153</v>
      </c>
      <c r="C54" s="157">
        <v>2022</v>
      </c>
      <c r="D54" s="157">
        <v>2022</v>
      </c>
      <c r="E54" s="157">
        <v>2020</v>
      </c>
      <c r="F54" s="157">
        <v>2020</v>
      </c>
      <c r="G54" s="157">
        <v>2022</v>
      </c>
      <c r="H54" s="157">
        <v>2022</v>
      </c>
      <c r="I54" s="79" t="s">
        <v>378</v>
      </c>
      <c r="J54" s="79" t="s">
        <v>378</v>
      </c>
      <c r="K54" s="78"/>
      <c r="L54" s="78"/>
    </row>
  </sheetData>
  <mergeCells count="41">
    <mergeCell ref="A16:C16"/>
    <mergeCell ref="D16:F16"/>
    <mergeCell ref="G16:I16"/>
    <mergeCell ref="J16:L16"/>
    <mergeCell ref="A13:C13"/>
    <mergeCell ref="D13:F13"/>
    <mergeCell ref="G13:I13"/>
    <mergeCell ref="J13:L13"/>
    <mergeCell ref="A15:C15"/>
    <mergeCell ref="D15:F15"/>
    <mergeCell ref="G15:U15"/>
    <mergeCell ref="J10:L10"/>
    <mergeCell ref="A12:C12"/>
    <mergeCell ref="D12:F12"/>
    <mergeCell ref="G12:I12"/>
    <mergeCell ref="J12:L12"/>
    <mergeCell ref="A21:A23"/>
    <mergeCell ref="B21:B23"/>
    <mergeCell ref="I21:I23"/>
    <mergeCell ref="K21:K23"/>
    <mergeCell ref="L21:L23"/>
    <mergeCell ref="J21:J23"/>
    <mergeCell ref="C21:H21"/>
    <mergeCell ref="C22:D22"/>
    <mergeCell ref="G22:H22"/>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s>
  <pageMargins left="0.70866141732283472" right="0.70866141732283472" top="0.74803149606299213" bottom="0.74803149606299213" header="0.31496062992125984" footer="0.31496062992125984"/>
  <pageSetup paperSize="8" scale="5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F47" sqref="F47"/>
    </sheetView>
  </sheetViews>
  <sheetFormatPr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1" customWidth="1"/>
    <col min="8" max="8" width="6.5703125" style="51" customWidth="1"/>
    <col min="9" max="9" width="5.42578125" style="51" customWidth="1"/>
    <col min="10" max="10" width="8.140625" style="51" customWidth="1"/>
    <col min="11" max="11" width="5.28515625" style="51" customWidth="1"/>
    <col min="12" max="12" width="6.7109375" style="50" customWidth="1"/>
    <col min="13" max="13" width="5.28515625" style="50" customWidth="1"/>
    <col min="14" max="14" width="8.5703125" style="50" customWidth="1"/>
    <col min="15" max="15" width="6.140625" style="50" customWidth="1"/>
    <col min="16" max="16" width="8.7109375" style="50" customWidth="1"/>
    <col min="17" max="17" width="6.140625" style="50" customWidth="1"/>
    <col min="18" max="18" width="7.28515625" style="50" customWidth="1"/>
    <col min="19" max="19" width="6.140625" style="50" customWidth="1"/>
    <col min="20" max="20" width="13.140625" style="50" customWidth="1"/>
    <col min="21" max="21" width="24.85546875" style="50" customWidth="1"/>
    <col min="22" max="16384" width="9.140625" style="50"/>
  </cols>
  <sheetData>
    <row r="1" spans="1:21" ht="18.75" x14ac:dyDescent="0.25">
      <c r="A1" s="51"/>
      <c r="B1" s="51"/>
      <c r="C1" s="51"/>
      <c r="D1" s="51"/>
      <c r="E1" s="51"/>
      <c r="F1" s="51"/>
      <c r="L1" s="51"/>
      <c r="M1" s="51"/>
      <c r="U1" s="40" t="s">
        <v>67</v>
      </c>
    </row>
    <row r="2" spans="1:21" ht="18.75" x14ac:dyDescent="0.3">
      <c r="A2" s="51"/>
      <c r="B2" s="51"/>
      <c r="C2" s="51"/>
      <c r="D2" s="51"/>
      <c r="E2" s="51"/>
      <c r="F2" s="51"/>
      <c r="L2" s="51"/>
      <c r="M2" s="51"/>
      <c r="U2" s="13" t="s">
        <v>10</v>
      </c>
    </row>
    <row r="3" spans="1:21" ht="18.75" x14ac:dyDescent="0.3">
      <c r="A3" s="51"/>
      <c r="B3" s="51"/>
      <c r="C3" s="51"/>
      <c r="D3" s="51"/>
      <c r="E3" s="51"/>
      <c r="F3" s="51"/>
      <c r="L3" s="51"/>
      <c r="M3" s="51"/>
      <c r="U3" s="13" t="s">
        <v>390</v>
      </c>
    </row>
    <row r="4" spans="1:21" ht="18.75" customHeight="1" x14ac:dyDescent="0.25">
      <c r="A4" s="361" t="s">
        <v>594</v>
      </c>
      <c r="B4" s="361"/>
      <c r="C4" s="361"/>
      <c r="D4" s="361"/>
      <c r="E4" s="361"/>
      <c r="F4" s="361"/>
      <c r="G4" s="361"/>
      <c r="H4" s="361"/>
      <c r="I4" s="361"/>
      <c r="J4" s="361"/>
      <c r="K4" s="361"/>
      <c r="L4" s="361"/>
      <c r="M4" s="361"/>
      <c r="N4" s="361"/>
      <c r="O4" s="361"/>
      <c r="P4" s="361"/>
      <c r="Q4" s="361"/>
      <c r="R4" s="361"/>
      <c r="S4" s="361"/>
      <c r="T4" s="361"/>
      <c r="U4" s="361"/>
    </row>
    <row r="5" spans="1:21" ht="18.75" x14ac:dyDescent="0.3">
      <c r="A5" s="51"/>
      <c r="B5" s="51"/>
      <c r="C5" s="51"/>
      <c r="D5" s="51"/>
      <c r="E5" s="51"/>
      <c r="F5" s="51"/>
      <c r="L5" s="51"/>
      <c r="M5" s="51"/>
      <c r="U5" s="13"/>
    </row>
    <row r="6" spans="1:21" ht="18.75" x14ac:dyDescent="0.25">
      <c r="A6" s="365" t="s">
        <v>9</v>
      </c>
      <c r="B6" s="365"/>
      <c r="C6" s="365"/>
      <c r="D6" s="365"/>
      <c r="E6" s="365"/>
      <c r="F6" s="365"/>
      <c r="G6" s="365"/>
      <c r="H6" s="365"/>
      <c r="I6" s="365"/>
      <c r="J6" s="365"/>
      <c r="K6" s="365"/>
      <c r="L6" s="365"/>
      <c r="M6" s="365"/>
      <c r="N6" s="365"/>
      <c r="O6" s="365"/>
      <c r="P6" s="365"/>
      <c r="Q6" s="365"/>
      <c r="R6" s="365"/>
      <c r="S6" s="365"/>
      <c r="T6" s="365"/>
      <c r="U6" s="365"/>
    </row>
    <row r="7" spans="1:21" ht="18.75" x14ac:dyDescent="0.25">
      <c r="A7" s="11"/>
      <c r="B7" s="11"/>
      <c r="C7" s="11"/>
      <c r="D7" s="11"/>
      <c r="E7" s="11"/>
      <c r="F7" s="11"/>
      <c r="G7" s="11"/>
      <c r="H7" s="11"/>
      <c r="I7" s="11"/>
      <c r="J7" s="76"/>
      <c r="K7" s="76"/>
      <c r="L7" s="76"/>
      <c r="M7" s="76"/>
      <c r="N7" s="76"/>
      <c r="O7" s="76"/>
      <c r="P7" s="76"/>
      <c r="Q7" s="76"/>
      <c r="R7" s="76"/>
      <c r="S7" s="76"/>
      <c r="T7" s="76"/>
      <c r="U7" s="76"/>
    </row>
    <row r="8" spans="1:21" x14ac:dyDescent="0.25">
      <c r="A8" s="366" t="s">
        <v>582</v>
      </c>
      <c r="B8" s="366"/>
      <c r="C8" s="366"/>
      <c r="D8" s="366"/>
      <c r="E8" s="366"/>
      <c r="F8" s="366"/>
      <c r="G8" s="366"/>
      <c r="H8" s="366"/>
      <c r="I8" s="366"/>
      <c r="J8" s="366"/>
      <c r="K8" s="366"/>
      <c r="L8" s="366"/>
      <c r="M8" s="366"/>
      <c r="N8" s="366"/>
      <c r="O8" s="366"/>
      <c r="P8" s="366"/>
      <c r="Q8" s="366"/>
      <c r="R8" s="366"/>
      <c r="S8" s="366"/>
      <c r="T8" s="366"/>
      <c r="U8" s="366"/>
    </row>
    <row r="9" spans="1:21" ht="18.75" customHeight="1" x14ac:dyDescent="0.25">
      <c r="A9" s="362" t="s">
        <v>8</v>
      </c>
      <c r="B9" s="362"/>
      <c r="C9" s="362"/>
      <c r="D9" s="362"/>
      <c r="E9" s="362"/>
      <c r="F9" s="362"/>
      <c r="G9" s="362"/>
      <c r="H9" s="362"/>
      <c r="I9" s="362"/>
      <c r="J9" s="362"/>
      <c r="K9" s="362"/>
      <c r="L9" s="362"/>
      <c r="M9" s="362"/>
      <c r="N9" s="362"/>
      <c r="O9" s="362"/>
      <c r="P9" s="362"/>
      <c r="Q9" s="362"/>
      <c r="R9" s="362"/>
      <c r="S9" s="362"/>
      <c r="T9" s="362"/>
      <c r="U9" s="362"/>
    </row>
    <row r="10" spans="1:21" ht="18.75" x14ac:dyDescent="0.25">
      <c r="A10" s="11"/>
      <c r="B10" s="11"/>
      <c r="C10" s="11"/>
      <c r="D10" s="11"/>
      <c r="E10" s="11"/>
      <c r="F10" s="11"/>
      <c r="G10" s="11"/>
      <c r="H10" s="11"/>
      <c r="I10" s="11"/>
      <c r="J10" s="76"/>
      <c r="K10" s="76"/>
      <c r="L10" s="76"/>
      <c r="M10" s="76"/>
      <c r="N10" s="76"/>
      <c r="O10" s="76"/>
      <c r="P10" s="76"/>
      <c r="Q10" s="76"/>
      <c r="R10" s="76"/>
      <c r="S10" s="76"/>
      <c r="T10" s="76"/>
      <c r="U10" s="76"/>
    </row>
    <row r="11" spans="1:21" x14ac:dyDescent="0.25">
      <c r="A11" s="366" t="s">
        <v>391</v>
      </c>
      <c r="B11" s="366"/>
      <c r="C11" s="366"/>
      <c r="D11" s="366"/>
      <c r="E11" s="366"/>
      <c r="F11" s="366"/>
      <c r="G11" s="366"/>
      <c r="H11" s="366"/>
      <c r="I11" s="366"/>
      <c r="J11" s="366"/>
      <c r="K11" s="366"/>
      <c r="L11" s="366"/>
      <c r="M11" s="366"/>
      <c r="N11" s="366"/>
      <c r="O11" s="366"/>
      <c r="P11" s="366"/>
      <c r="Q11" s="366"/>
      <c r="R11" s="366"/>
      <c r="S11" s="366"/>
      <c r="T11" s="366"/>
      <c r="U11" s="366"/>
    </row>
    <row r="12" spans="1:21" x14ac:dyDescent="0.25">
      <c r="A12" s="362" t="s">
        <v>7</v>
      </c>
      <c r="B12" s="362"/>
      <c r="C12" s="362"/>
      <c r="D12" s="362"/>
      <c r="E12" s="362"/>
      <c r="F12" s="362"/>
      <c r="G12" s="362"/>
      <c r="H12" s="362"/>
      <c r="I12" s="362"/>
      <c r="J12" s="362"/>
      <c r="K12" s="362"/>
      <c r="L12" s="362"/>
      <c r="M12" s="362"/>
      <c r="N12" s="362"/>
      <c r="O12" s="362"/>
      <c r="P12" s="362"/>
      <c r="Q12" s="362"/>
      <c r="R12" s="362"/>
      <c r="S12" s="362"/>
      <c r="T12" s="362"/>
      <c r="U12" s="362"/>
    </row>
    <row r="13" spans="1:21" ht="16.5" customHeight="1" x14ac:dyDescent="0.3">
      <c r="A13" s="9"/>
      <c r="B13" s="9"/>
      <c r="C13" s="9"/>
      <c r="D13" s="9"/>
      <c r="E13" s="9"/>
      <c r="F13" s="9"/>
      <c r="G13" s="9"/>
      <c r="H13" s="9"/>
      <c r="I13" s="9"/>
      <c r="J13" s="75"/>
      <c r="K13" s="75"/>
      <c r="L13" s="75"/>
      <c r="M13" s="75"/>
      <c r="N13" s="75"/>
      <c r="O13" s="75"/>
      <c r="P13" s="75"/>
      <c r="Q13" s="75"/>
      <c r="R13" s="75"/>
      <c r="S13" s="75"/>
      <c r="T13" s="75"/>
      <c r="U13" s="75"/>
    </row>
    <row r="14" spans="1:21" ht="18.75" x14ac:dyDescent="0.25">
      <c r="A14" s="364" t="s">
        <v>590</v>
      </c>
      <c r="B14" s="384"/>
      <c r="C14" s="384"/>
      <c r="D14" s="384"/>
      <c r="E14" s="384"/>
      <c r="F14" s="384"/>
      <c r="G14" s="384"/>
      <c r="H14" s="384"/>
      <c r="I14" s="384"/>
      <c r="J14" s="384"/>
      <c r="K14" s="384"/>
      <c r="L14" s="384"/>
      <c r="M14" s="384"/>
      <c r="N14" s="384"/>
      <c r="O14" s="384"/>
      <c r="P14" s="384"/>
      <c r="Q14" s="384"/>
      <c r="R14" s="384"/>
      <c r="S14" s="384"/>
      <c r="T14" s="384"/>
      <c r="U14" s="384"/>
    </row>
    <row r="15" spans="1:21" ht="15.75" customHeight="1" x14ac:dyDescent="0.25">
      <c r="A15" s="362" t="s">
        <v>6</v>
      </c>
      <c r="B15" s="362"/>
      <c r="C15" s="362"/>
      <c r="D15" s="362"/>
      <c r="E15" s="362"/>
      <c r="F15" s="362"/>
      <c r="G15" s="362"/>
      <c r="H15" s="362"/>
      <c r="I15" s="362"/>
      <c r="J15" s="362"/>
      <c r="K15" s="362"/>
      <c r="L15" s="362"/>
      <c r="M15" s="362"/>
      <c r="N15" s="362"/>
      <c r="O15" s="362"/>
      <c r="P15" s="362"/>
      <c r="Q15" s="362"/>
      <c r="R15" s="362"/>
      <c r="S15" s="362"/>
      <c r="T15" s="362"/>
      <c r="U15" s="362"/>
    </row>
    <row r="16" spans="1:21" x14ac:dyDescent="0.25">
      <c r="A16" s="415"/>
      <c r="B16" s="415"/>
      <c r="C16" s="415"/>
      <c r="D16" s="415"/>
      <c r="E16" s="415"/>
      <c r="F16" s="415"/>
      <c r="G16" s="415"/>
      <c r="H16" s="415"/>
      <c r="I16" s="415"/>
      <c r="J16" s="415"/>
      <c r="K16" s="415"/>
      <c r="L16" s="415"/>
      <c r="M16" s="415"/>
      <c r="N16" s="415"/>
      <c r="O16" s="415"/>
      <c r="P16" s="415"/>
      <c r="Q16" s="415"/>
      <c r="R16" s="415"/>
      <c r="S16" s="415"/>
      <c r="T16" s="415"/>
      <c r="U16" s="415"/>
    </row>
    <row r="17" spans="1:24" x14ac:dyDescent="0.25">
      <c r="A17" s="51"/>
      <c r="L17" s="51"/>
      <c r="M17" s="51"/>
      <c r="N17" s="51"/>
      <c r="O17" s="51"/>
      <c r="P17" s="51"/>
      <c r="Q17" s="51"/>
      <c r="R17" s="51"/>
      <c r="S17" s="51"/>
      <c r="T17" s="51"/>
    </row>
    <row r="18" spans="1:24" x14ac:dyDescent="0.25">
      <c r="A18" s="419" t="s">
        <v>340</v>
      </c>
      <c r="B18" s="419"/>
      <c r="C18" s="419"/>
      <c r="D18" s="419"/>
      <c r="E18" s="419"/>
      <c r="F18" s="419"/>
      <c r="G18" s="419"/>
      <c r="H18" s="419"/>
      <c r="I18" s="419"/>
      <c r="J18" s="419"/>
      <c r="K18" s="419"/>
      <c r="L18" s="419"/>
      <c r="M18" s="419"/>
      <c r="N18" s="419"/>
      <c r="O18" s="419"/>
      <c r="P18" s="419"/>
      <c r="Q18" s="419"/>
      <c r="R18" s="419"/>
      <c r="S18" s="419"/>
      <c r="T18" s="419"/>
      <c r="U18" s="419"/>
    </row>
    <row r="19" spans="1:24" x14ac:dyDescent="0.25">
      <c r="A19" s="51"/>
      <c r="B19" s="51"/>
      <c r="C19" s="51"/>
      <c r="D19" s="51"/>
      <c r="E19" s="51"/>
      <c r="F19" s="51"/>
      <c r="L19" s="51"/>
      <c r="M19" s="51"/>
      <c r="N19" s="51"/>
      <c r="O19" s="51"/>
      <c r="P19" s="51"/>
      <c r="Q19" s="51"/>
      <c r="R19" s="51"/>
      <c r="S19" s="51"/>
      <c r="T19" s="51"/>
    </row>
    <row r="20" spans="1:24" ht="33" customHeight="1" x14ac:dyDescent="0.25">
      <c r="A20" s="416" t="s">
        <v>151</v>
      </c>
      <c r="B20" s="416" t="s">
        <v>150</v>
      </c>
      <c r="C20" s="402" t="s">
        <v>149</v>
      </c>
      <c r="D20" s="402"/>
      <c r="E20" s="418" t="s">
        <v>148</v>
      </c>
      <c r="F20" s="418"/>
      <c r="G20" s="416" t="s">
        <v>384</v>
      </c>
      <c r="H20" s="424" t="s">
        <v>379</v>
      </c>
      <c r="I20" s="425"/>
      <c r="J20" s="425"/>
      <c r="K20" s="425"/>
      <c r="L20" s="424" t="s">
        <v>380</v>
      </c>
      <c r="M20" s="425"/>
      <c r="N20" s="425"/>
      <c r="O20" s="425"/>
      <c r="P20" s="424" t="s">
        <v>600</v>
      </c>
      <c r="Q20" s="425"/>
      <c r="R20" s="425"/>
      <c r="S20" s="425"/>
      <c r="T20" s="420" t="s">
        <v>147</v>
      </c>
      <c r="U20" s="421"/>
      <c r="V20" s="74"/>
      <c r="W20" s="74"/>
      <c r="X20" s="74"/>
    </row>
    <row r="21" spans="1:24" ht="99.75" customHeight="1" x14ac:dyDescent="0.25">
      <c r="A21" s="417"/>
      <c r="B21" s="417"/>
      <c r="C21" s="402"/>
      <c r="D21" s="402"/>
      <c r="E21" s="418"/>
      <c r="F21" s="418"/>
      <c r="G21" s="417"/>
      <c r="H21" s="402" t="s">
        <v>2</v>
      </c>
      <c r="I21" s="402"/>
      <c r="J21" s="402" t="s">
        <v>146</v>
      </c>
      <c r="K21" s="402"/>
      <c r="L21" s="402" t="s">
        <v>2</v>
      </c>
      <c r="M21" s="402"/>
      <c r="N21" s="402" t="s">
        <v>146</v>
      </c>
      <c r="O21" s="402"/>
      <c r="P21" s="402" t="s">
        <v>2</v>
      </c>
      <c r="Q21" s="402"/>
      <c r="R21" s="402" t="s">
        <v>146</v>
      </c>
      <c r="S21" s="402"/>
      <c r="T21" s="422"/>
      <c r="U21" s="423"/>
    </row>
    <row r="22" spans="1:24" ht="89.25" customHeight="1" x14ac:dyDescent="0.25">
      <c r="A22" s="409"/>
      <c r="B22" s="409"/>
      <c r="C22" s="71" t="s">
        <v>2</v>
      </c>
      <c r="D22" s="71" t="s">
        <v>144</v>
      </c>
      <c r="E22" s="73" t="s">
        <v>382</v>
      </c>
      <c r="F22" s="73" t="s">
        <v>383</v>
      </c>
      <c r="G22" s="409"/>
      <c r="H22" s="72" t="s">
        <v>329</v>
      </c>
      <c r="I22" s="72" t="s">
        <v>330</v>
      </c>
      <c r="J22" s="72" t="s">
        <v>329</v>
      </c>
      <c r="K22" s="72" t="s">
        <v>330</v>
      </c>
      <c r="L22" s="72" t="s">
        <v>329</v>
      </c>
      <c r="M22" s="72" t="s">
        <v>330</v>
      </c>
      <c r="N22" s="72" t="s">
        <v>329</v>
      </c>
      <c r="O22" s="72" t="s">
        <v>330</v>
      </c>
      <c r="P22" s="72" t="s">
        <v>329</v>
      </c>
      <c r="Q22" s="72" t="s">
        <v>330</v>
      </c>
      <c r="R22" s="72" t="s">
        <v>329</v>
      </c>
      <c r="S22" s="72" t="s">
        <v>330</v>
      </c>
      <c r="T22" s="71" t="s">
        <v>145</v>
      </c>
      <c r="U22" s="71" t="s">
        <v>144</v>
      </c>
    </row>
    <row r="23" spans="1:24" ht="19.5" customHeight="1" x14ac:dyDescent="0.25">
      <c r="A23" s="63">
        <v>1</v>
      </c>
      <c r="B23" s="63">
        <v>2</v>
      </c>
      <c r="C23" s="63">
        <v>3</v>
      </c>
      <c r="D23" s="63">
        <v>4</v>
      </c>
      <c r="E23" s="63">
        <v>5</v>
      </c>
      <c r="F23" s="6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row>
    <row r="24" spans="1:24" ht="47.25" customHeight="1" x14ac:dyDescent="0.25">
      <c r="A24" s="68">
        <v>1</v>
      </c>
      <c r="B24" s="67" t="s">
        <v>143</v>
      </c>
      <c r="C24" s="189">
        <v>6.6</v>
      </c>
      <c r="D24" s="189">
        <v>6.53</v>
      </c>
      <c r="E24" s="164">
        <v>0</v>
      </c>
      <c r="F24" s="164">
        <v>0</v>
      </c>
      <c r="G24" s="164">
        <v>0</v>
      </c>
      <c r="H24" s="164">
        <v>0</v>
      </c>
      <c r="I24" s="164">
        <v>0</v>
      </c>
      <c r="J24" s="164">
        <v>0</v>
      </c>
      <c r="K24" s="164">
        <v>0</v>
      </c>
      <c r="L24" s="70"/>
      <c r="M24" s="164">
        <v>0</v>
      </c>
      <c r="N24" s="70"/>
      <c r="O24" s="164">
        <v>0</v>
      </c>
      <c r="P24" s="163"/>
      <c r="Q24" s="164"/>
      <c r="R24" s="163"/>
      <c r="S24" s="164"/>
      <c r="T24" s="184">
        <v>6.6</v>
      </c>
      <c r="U24" s="184">
        <v>6.53</v>
      </c>
    </row>
    <row r="25" spans="1:24" ht="24" customHeight="1" x14ac:dyDescent="0.25">
      <c r="A25" s="65" t="s">
        <v>142</v>
      </c>
      <c r="B25" s="49" t="s">
        <v>141</v>
      </c>
      <c r="C25" s="188"/>
      <c r="D25" s="188"/>
      <c r="E25" s="164">
        <v>0</v>
      </c>
      <c r="F25" s="164">
        <v>0</v>
      </c>
      <c r="G25" s="164">
        <v>0</v>
      </c>
      <c r="H25" s="164">
        <v>0</v>
      </c>
      <c r="I25" s="164">
        <v>0</v>
      </c>
      <c r="J25" s="164">
        <v>0</v>
      </c>
      <c r="K25" s="164">
        <v>0</v>
      </c>
      <c r="L25" s="70"/>
      <c r="M25" s="164">
        <v>0</v>
      </c>
      <c r="N25" s="70"/>
      <c r="O25" s="164">
        <v>0</v>
      </c>
      <c r="P25" s="70"/>
      <c r="Q25" s="164"/>
      <c r="R25" s="70"/>
      <c r="S25" s="164"/>
      <c r="T25" s="164">
        <v>0</v>
      </c>
      <c r="U25" s="164">
        <v>0</v>
      </c>
    </row>
    <row r="26" spans="1:24" x14ac:dyDescent="0.25">
      <c r="A26" s="65" t="s">
        <v>140</v>
      </c>
      <c r="B26" s="49" t="s">
        <v>139</v>
      </c>
      <c r="C26" s="62"/>
      <c r="D26" s="62"/>
      <c r="E26" s="164">
        <v>0</v>
      </c>
      <c r="F26" s="164">
        <v>0</v>
      </c>
      <c r="G26" s="164">
        <v>0</v>
      </c>
      <c r="H26" s="164">
        <v>0</v>
      </c>
      <c r="I26" s="164">
        <v>0</v>
      </c>
      <c r="J26" s="164">
        <v>0</v>
      </c>
      <c r="K26" s="164">
        <v>0</v>
      </c>
      <c r="L26" s="63"/>
      <c r="M26" s="164">
        <v>0</v>
      </c>
      <c r="N26" s="63"/>
      <c r="O26" s="164">
        <v>0</v>
      </c>
      <c r="P26" s="62"/>
      <c r="Q26" s="164"/>
      <c r="R26" s="62"/>
      <c r="S26" s="164"/>
      <c r="T26" s="164">
        <v>0</v>
      </c>
      <c r="U26" s="164">
        <v>0</v>
      </c>
    </row>
    <row r="27" spans="1:24" ht="31.5" x14ac:dyDescent="0.25">
      <c r="A27" s="65" t="s">
        <v>138</v>
      </c>
      <c r="B27" s="49" t="s">
        <v>285</v>
      </c>
      <c r="C27" s="189">
        <v>6.6</v>
      </c>
      <c r="D27" s="189">
        <v>6.53</v>
      </c>
      <c r="E27" s="164">
        <v>0</v>
      </c>
      <c r="F27" s="164">
        <v>0</v>
      </c>
      <c r="G27" s="164">
        <v>0</v>
      </c>
      <c r="H27" s="164">
        <v>0</v>
      </c>
      <c r="I27" s="164">
        <v>0</v>
      </c>
      <c r="J27" s="164">
        <v>0</v>
      </c>
      <c r="K27" s="164">
        <v>0</v>
      </c>
      <c r="L27" s="70"/>
      <c r="M27" s="164">
        <v>0</v>
      </c>
      <c r="N27" s="70"/>
      <c r="O27" s="164">
        <v>0</v>
      </c>
      <c r="P27" s="163"/>
      <c r="Q27" s="164"/>
      <c r="R27" s="163"/>
      <c r="S27" s="164"/>
      <c r="T27" s="186">
        <v>6.6</v>
      </c>
      <c r="U27" s="186">
        <v>6.53</v>
      </c>
    </row>
    <row r="28" spans="1:24" x14ac:dyDescent="0.25">
      <c r="A28" s="65" t="s">
        <v>137</v>
      </c>
      <c r="B28" s="49" t="s">
        <v>136</v>
      </c>
      <c r="C28" s="62" t="s">
        <v>378</v>
      </c>
      <c r="D28" s="62" t="s">
        <v>378</v>
      </c>
      <c r="E28" s="164">
        <v>0</v>
      </c>
      <c r="F28" s="164">
        <v>0</v>
      </c>
      <c r="G28" s="164">
        <v>0</v>
      </c>
      <c r="H28" s="164">
        <v>0</v>
      </c>
      <c r="I28" s="164">
        <v>0</v>
      </c>
      <c r="J28" s="164">
        <v>0</v>
      </c>
      <c r="K28" s="164">
        <v>0</v>
      </c>
      <c r="L28" s="49"/>
      <c r="M28" s="164">
        <v>0</v>
      </c>
      <c r="N28" s="49"/>
      <c r="O28" s="164">
        <v>0</v>
      </c>
      <c r="P28" s="62"/>
      <c r="Q28" s="164"/>
      <c r="R28" s="62"/>
      <c r="S28" s="164"/>
      <c r="T28" s="164">
        <v>0</v>
      </c>
      <c r="U28" s="164">
        <v>0</v>
      </c>
    </row>
    <row r="29" spans="1:24" x14ac:dyDescent="0.25">
      <c r="A29" s="65" t="s">
        <v>135</v>
      </c>
      <c r="B29" s="69" t="s">
        <v>134</v>
      </c>
      <c r="C29" s="62" t="s">
        <v>378</v>
      </c>
      <c r="D29" s="62" t="s">
        <v>378</v>
      </c>
      <c r="E29" s="164">
        <v>0</v>
      </c>
      <c r="F29" s="164">
        <v>0</v>
      </c>
      <c r="G29" s="164">
        <v>0</v>
      </c>
      <c r="H29" s="164">
        <v>0</v>
      </c>
      <c r="I29" s="164">
        <v>0</v>
      </c>
      <c r="J29" s="164">
        <v>0</v>
      </c>
      <c r="K29" s="164">
        <v>0</v>
      </c>
      <c r="L29" s="49"/>
      <c r="M29" s="164">
        <v>0</v>
      </c>
      <c r="N29" s="49"/>
      <c r="O29" s="164">
        <v>0</v>
      </c>
      <c r="P29" s="62"/>
      <c r="Q29" s="164"/>
      <c r="R29" s="62"/>
      <c r="S29" s="164"/>
      <c r="T29" s="164">
        <v>0</v>
      </c>
      <c r="U29" s="164">
        <v>0</v>
      </c>
    </row>
    <row r="30" spans="1:24" ht="47.25" x14ac:dyDescent="0.25">
      <c r="A30" s="68" t="s">
        <v>63</v>
      </c>
      <c r="B30" s="67" t="s">
        <v>133</v>
      </c>
      <c r="C30" s="163">
        <v>5.5</v>
      </c>
      <c r="D30" s="163">
        <v>5.4379999999999997</v>
      </c>
      <c r="E30" s="164">
        <v>0</v>
      </c>
      <c r="F30" s="164">
        <v>0</v>
      </c>
      <c r="G30" s="164">
        <v>0</v>
      </c>
      <c r="H30" s="164">
        <v>0</v>
      </c>
      <c r="I30" s="164">
        <v>0</v>
      </c>
      <c r="J30" s="164">
        <v>0</v>
      </c>
      <c r="K30" s="164">
        <v>0</v>
      </c>
      <c r="L30" s="49"/>
      <c r="M30" s="164">
        <v>0</v>
      </c>
      <c r="N30" s="49"/>
      <c r="O30" s="164">
        <v>0</v>
      </c>
      <c r="P30" s="172"/>
      <c r="Q30" s="164"/>
      <c r="R30" s="172"/>
      <c r="S30" s="164"/>
      <c r="T30" s="163">
        <v>5.5</v>
      </c>
      <c r="U30" s="163">
        <v>5.4379999999999997</v>
      </c>
    </row>
    <row r="31" spans="1:24" x14ac:dyDescent="0.25">
      <c r="A31" s="68" t="s">
        <v>132</v>
      </c>
      <c r="B31" s="49" t="s">
        <v>131</v>
      </c>
      <c r="C31" s="62" t="s">
        <v>378</v>
      </c>
      <c r="D31" s="62" t="s">
        <v>378</v>
      </c>
      <c r="E31" s="164">
        <v>0</v>
      </c>
      <c r="F31" s="164">
        <v>0</v>
      </c>
      <c r="G31" s="164">
        <v>0</v>
      </c>
      <c r="H31" s="164">
        <v>0</v>
      </c>
      <c r="I31" s="164">
        <v>0</v>
      </c>
      <c r="J31" s="164">
        <v>0</v>
      </c>
      <c r="K31" s="164">
        <v>0</v>
      </c>
      <c r="L31" s="49"/>
      <c r="M31" s="164">
        <v>0</v>
      </c>
      <c r="N31" s="49"/>
      <c r="O31" s="164">
        <v>0</v>
      </c>
      <c r="P31" s="62"/>
      <c r="Q31" s="164"/>
      <c r="R31" s="62"/>
      <c r="S31" s="164"/>
      <c r="T31" s="164">
        <v>0</v>
      </c>
      <c r="U31" s="181">
        <v>0</v>
      </c>
      <c r="V31" s="182"/>
      <c r="W31" s="182"/>
    </row>
    <row r="32" spans="1:24" ht="31.5" x14ac:dyDescent="0.25">
      <c r="A32" s="68" t="s">
        <v>130</v>
      </c>
      <c r="B32" s="49" t="s">
        <v>129</v>
      </c>
      <c r="C32" s="62" t="s">
        <v>378</v>
      </c>
      <c r="D32" s="62" t="s">
        <v>378</v>
      </c>
      <c r="E32" s="164">
        <v>0</v>
      </c>
      <c r="F32" s="164">
        <v>0</v>
      </c>
      <c r="G32" s="164">
        <v>0</v>
      </c>
      <c r="H32" s="164">
        <v>0</v>
      </c>
      <c r="I32" s="164">
        <v>0</v>
      </c>
      <c r="J32" s="164">
        <v>0</v>
      </c>
      <c r="K32" s="164">
        <v>0</v>
      </c>
      <c r="L32" s="49"/>
      <c r="M32" s="164">
        <v>0</v>
      </c>
      <c r="N32" s="49"/>
      <c r="O32" s="164">
        <v>0</v>
      </c>
      <c r="P32" s="62"/>
      <c r="Q32" s="164"/>
      <c r="R32" s="62"/>
      <c r="S32" s="164"/>
      <c r="T32" s="164">
        <v>0</v>
      </c>
      <c r="U32" s="181">
        <v>0</v>
      </c>
      <c r="V32" s="182"/>
      <c r="W32" s="182"/>
    </row>
    <row r="33" spans="1:23" x14ac:dyDescent="0.25">
      <c r="A33" s="68" t="s">
        <v>128</v>
      </c>
      <c r="B33" s="49" t="s">
        <v>127</v>
      </c>
      <c r="C33" s="62" t="s">
        <v>378</v>
      </c>
      <c r="D33" s="62" t="s">
        <v>378</v>
      </c>
      <c r="E33" s="164">
        <v>0</v>
      </c>
      <c r="F33" s="164">
        <v>0</v>
      </c>
      <c r="G33" s="164">
        <v>0</v>
      </c>
      <c r="H33" s="164">
        <v>0</v>
      </c>
      <c r="I33" s="164">
        <v>0</v>
      </c>
      <c r="J33" s="164">
        <v>0</v>
      </c>
      <c r="K33" s="164">
        <v>0</v>
      </c>
      <c r="L33" s="49"/>
      <c r="M33" s="164">
        <v>0</v>
      </c>
      <c r="N33" s="49"/>
      <c r="O33" s="164">
        <v>0</v>
      </c>
      <c r="P33" s="62"/>
      <c r="Q33" s="164"/>
      <c r="R33" s="62"/>
      <c r="S33" s="164"/>
      <c r="T33" s="164">
        <v>0</v>
      </c>
      <c r="U33" s="181">
        <v>0</v>
      </c>
      <c r="V33" s="182"/>
      <c r="W33" s="182"/>
    </row>
    <row r="34" spans="1:23" x14ac:dyDescent="0.25">
      <c r="A34" s="68" t="s">
        <v>126</v>
      </c>
      <c r="B34" s="49" t="s">
        <v>125</v>
      </c>
      <c r="C34" s="163">
        <v>5.5</v>
      </c>
      <c r="D34" s="163">
        <v>5.4379999999999997</v>
      </c>
      <c r="E34" s="164">
        <v>0</v>
      </c>
      <c r="F34" s="164">
        <v>0</v>
      </c>
      <c r="G34" s="164">
        <v>0</v>
      </c>
      <c r="H34" s="164">
        <v>0</v>
      </c>
      <c r="I34" s="164">
        <v>0</v>
      </c>
      <c r="J34" s="164">
        <v>0</v>
      </c>
      <c r="K34" s="164">
        <v>0</v>
      </c>
      <c r="L34" s="49"/>
      <c r="M34" s="164">
        <v>0</v>
      </c>
      <c r="N34" s="49"/>
      <c r="O34" s="164">
        <v>0</v>
      </c>
      <c r="P34" s="172"/>
      <c r="Q34" s="164"/>
      <c r="R34" s="172"/>
      <c r="S34" s="164"/>
      <c r="T34" s="163">
        <v>5.5</v>
      </c>
      <c r="U34" s="163">
        <v>5.4379999999999997</v>
      </c>
    </row>
    <row r="35" spans="1:23" ht="31.5" x14ac:dyDescent="0.25">
      <c r="A35" s="68" t="s">
        <v>62</v>
      </c>
      <c r="B35" s="67" t="s">
        <v>124</v>
      </c>
      <c r="C35" s="62">
        <v>350</v>
      </c>
      <c r="D35" s="62">
        <v>453</v>
      </c>
      <c r="E35" s="164">
        <v>0</v>
      </c>
      <c r="F35" s="164">
        <v>0</v>
      </c>
      <c r="G35" s="164">
        <v>0</v>
      </c>
      <c r="H35" s="164">
        <v>0</v>
      </c>
      <c r="I35" s="164">
        <v>0</v>
      </c>
      <c r="J35" s="164">
        <v>0</v>
      </c>
      <c r="K35" s="164">
        <v>0</v>
      </c>
      <c r="L35" s="49"/>
      <c r="M35" s="164">
        <v>0</v>
      </c>
      <c r="N35" s="49"/>
      <c r="O35" s="164">
        <v>0</v>
      </c>
      <c r="P35" s="62"/>
      <c r="Q35" s="164"/>
      <c r="R35" s="62"/>
      <c r="S35" s="164"/>
      <c r="T35" s="62">
        <v>350</v>
      </c>
      <c r="U35" s="62">
        <v>453</v>
      </c>
    </row>
    <row r="36" spans="1:23" ht="31.5" x14ac:dyDescent="0.25">
      <c r="A36" s="65" t="s">
        <v>123</v>
      </c>
      <c r="B36" s="64" t="s">
        <v>122</v>
      </c>
      <c r="C36" s="62" t="s">
        <v>378</v>
      </c>
      <c r="D36" s="62" t="s">
        <v>378</v>
      </c>
      <c r="E36" s="164">
        <v>0</v>
      </c>
      <c r="F36" s="164">
        <v>0</v>
      </c>
      <c r="G36" s="164">
        <v>0</v>
      </c>
      <c r="H36" s="164">
        <v>0</v>
      </c>
      <c r="I36" s="164">
        <v>0</v>
      </c>
      <c r="J36" s="164">
        <v>0</v>
      </c>
      <c r="K36" s="164">
        <v>0</v>
      </c>
      <c r="L36" s="49"/>
      <c r="M36" s="164">
        <v>0</v>
      </c>
      <c r="N36" s="49"/>
      <c r="O36" s="164">
        <v>0</v>
      </c>
      <c r="P36" s="62"/>
      <c r="Q36" s="164"/>
      <c r="R36" s="62"/>
      <c r="S36" s="164"/>
      <c r="T36" s="164">
        <v>0</v>
      </c>
      <c r="U36" s="164">
        <v>0</v>
      </c>
    </row>
    <row r="37" spans="1:23" x14ac:dyDescent="0.25">
      <c r="A37" s="65" t="s">
        <v>121</v>
      </c>
      <c r="B37" s="64" t="s">
        <v>111</v>
      </c>
      <c r="C37" s="62" t="s">
        <v>378</v>
      </c>
      <c r="D37" s="62" t="s">
        <v>378</v>
      </c>
      <c r="E37" s="164">
        <v>0</v>
      </c>
      <c r="F37" s="164">
        <v>0</v>
      </c>
      <c r="G37" s="164">
        <v>0</v>
      </c>
      <c r="H37" s="164">
        <v>0</v>
      </c>
      <c r="I37" s="164">
        <v>0</v>
      </c>
      <c r="J37" s="164">
        <v>0</v>
      </c>
      <c r="K37" s="164">
        <v>0</v>
      </c>
      <c r="L37" s="49"/>
      <c r="M37" s="164">
        <v>0</v>
      </c>
      <c r="N37" s="49"/>
      <c r="O37" s="164">
        <v>0</v>
      </c>
      <c r="P37" s="62"/>
      <c r="Q37" s="164"/>
      <c r="R37" s="62"/>
      <c r="S37" s="164"/>
      <c r="T37" s="164">
        <v>0</v>
      </c>
      <c r="U37" s="164">
        <v>0</v>
      </c>
    </row>
    <row r="38" spans="1:23" x14ac:dyDescent="0.25">
      <c r="A38" s="65" t="s">
        <v>120</v>
      </c>
      <c r="B38" s="64" t="s">
        <v>109</v>
      </c>
      <c r="C38" s="62" t="s">
        <v>378</v>
      </c>
      <c r="D38" s="62" t="s">
        <v>378</v>
      </c>
      <c r="E38" s="164">
        <v>0</v>
      </c>
      <c r="F38" s="164">
        <v>0</v>
      </c>
      <c r="G38" s="164">
        <v>0</v>
      </c>
      <c r="H38" s="164">
        <v>0</v>
      </c>
      <c r="I38" s="164">
        <v>0</v>
      </c>
      <c r="J38" s="164">
        <v>0</v>
      </c>
      <c r="K38" s="164">
        <v>0</v>
      </c>
      <c r="L38" s="49"/>
      <c r="M38" s="164">
        <v>0</v>
      </c>
      <c r="N38" s="49"/>
      <c r="O38" s="164">
        <v>0</v>
      </c>
      <c r="P38" s="62"/>
      <c r="Q38" s="164"/>
      <c r="R38" s="62"/>
      <c r="S38" s="164"/>
      <c r="T38" s="164">
        <v>0</v>
      </c>
      <c r="U38" s="164">
        <v>0</v>
      </c>
    </row>
    <row r="39" spans="1:23" ht="31.5" x14ac:dyDescent="0.25">
      <c r="A39" s="65" t="s">
        <v>119</v>
      </c>
      <c r="B39" s="49" t="s">
        <v>107</v>
      </c>
      <c r="C39" s="62" t="s">
        <v>378</v>
      </c>
      <c r="D39" s="62" t="s">
        <v>378</v>
      </c>
      <c r="E39" s="164">
        <v>0</v>
      </c>
      <c r="F39" s="164">
        <v>0</v>
      </c>
      <c r="G39" s="164">
        <v>0</v>
      </c>
      <c r="H39" s="164">
        <v>0</v>
      </c>
      <c r="I39" s="164">
        <v>0</v>
      </c>
      <c r="J39" s="164">
        <v>0</v>
      </c>
      <c r="K39" s="164">
        <v>0</v>
      </c>
      <c r="L39" s="49"/>
      <c r="M39" s="164">
        <v>0</v>
      </c>
      <c r="N39" s="49"/>
      <c r="O39" s="164">
        <v>0</v>
      </c>
      <c r="P39" s="62"/>
      <c r="Q39" s="164"/>
      <c r="R39" s="62"/>
      <c r="S39" s="164"/>
      <c r="T39" s="164">
        <v>0</v>
      </c>
      <c r="U39" s="164">
        <v>0</v>
      </c>
    </row>
    <row r="40" spans="1:23" ht="31.5" x14ac:dyDescent="0.25">
      <c r="A40" s="65" t="s">
        <v>118</v>
      </c>
      <c r="B40" s="49" t="s">
        <v>105</v>
      </c>
      <c r="C40" s="62" t="s">
        <v>378</v>
      </c>
      <c r="D40" s="62" t="s">
        <v>378</v>
      </c>
      <c r="E40" s="164">
        <v>0</v>
      </c>
      <c r="F40" s="164">
        <v>0</v>
      </c>
      <c r="G40" s="164">
        <v>0</v>
      </c>
      <c r="H40" s="164">
        <v>0</v>
      </c>
      <c r="I40" s="164">
        <v>0</v>
      </c>
      <c r="J40" s="164">
        <v>0</v>
      </c>
      <c r="K40" s="164">
        <v>0</v>
      </c>
      <c r="L40" s="49"/>
      <c r="M40" s="164">
        <v>0</v>
      </c>
      <c r="N40" s="49"/>
      <c r="O40" s="164">
        <v>0</v>
      </c>
      <c r="P40" s="62"/>
      <c r="Q40" s="164"/>
      <c r="R40" s="62"/>
      <c r="S40" s="164"/>
      <c r="T40" s="164">
        <v>0</v>
      </c>
      <c r="U40" s="164">
        <v>0</v>
      </c>
    </row>
    <row r="41" spans="1:23" x14ac:dyDescent="0.25">
      <c r="A41" s="65" t="s">
        <v>117</v>
      </c>
      <c r="B41" s="49" t="s">
        <v>103</v>
      </c>
      <c r="C41" s="62" t="s">
        <v>378</v>
      </c>
      <c r="D41" s="62" t="s">
        <v>378</v>
      </c>
      <c r="E41" s="164">
        <v>0</v>
      </c>
      <c r="F41" s="164">
        <v>0</v>
      </c>
      <c r="G41" s="164">
        <v>0</v>
      </c>
      <c r="H41" s="164">
        <v>0</v>
      </c>
      <c r="I41" s="164">
        <v>0</v>
      </c>
      <c r="J41" s="164">
        <v>0</v>
      </c>
      <c r="K41" s="164">
        <v>0</v>
      </c>
      <c r="L41" s="49"/>
      <c r="M41" s="164">
        <v>0</v>
      </c>
      <c r="N41" s="49"/>
      <c r="O41" s="164">
        <v>0</v>
      </c>
      <c r="P41" s="62"/>
      <c r="Q41" s="164"/>
      <c r="R41" s="62"/>
      <c r="S41" s="164"/>
      <c r="T41" s="164">
        <v>0</v>
      </c>
      <c r="U41" s="164">
        <v>0</v>
      </c>
    </row>
    <row r="42" spans="1:23" ht="18.75" x14ac:dyDescent="0.25">
      <c r="A42" s="65" t="s">
        <v>116</v>
      </c>
      <c r="B42" s="64" t="s">
        <v>386</v>
      </c>
      <c r="C42" s="62">
        <v>350</v>
      </c>
      <c r="D42" s="62">
        <v>453</v>
      </c>
      <c r="E42" s="164">
        <v>0</v>
      </c>
      <c r="F42" s="164">
        <v>0</v>
      </c>
      <c r="G42" s="164">
        <v>0</v>
      </c>
      <c r="H42" s="164">
        <v>0</v>
      </c>
      <c r="I42" s="164">
        <v>0</v>
      </c>
      <c r="J42" s="164">
        <v>0</v>
      </c>
      <c r="K42" s="164">
        <v>0</v>
      </c>
      <c r="L42" s="49"/>
      <c r="M42" s="164">
        <v>0</v>
      </c>
      <c r="N42" s="49"/>
      <c r="O42" s="164">
        <v>0</v>
      </c>
      <c r="P42" s="62"/>
      <c r="Q42" s="164"/>
      <c r="R42" s="62"/>
      <c r="S42" s="164"/>
      <c r="T42" s="62">
        <v>350</v>
      </c>
      <c r="U42" s="62">
        <v>453</v>
      </c>
    </row>
    <row r="43" spans="1:23" x14ac:dyDescent="0.25">
      <c r="A43" s="68" t="s">
        <v>61</v>
      </c>
      <c r="B43" s="67" t="s">
        <v>115</v>
      </c>
      <c r="C43" s="62" t="s">
        <v>378</v>
      </c>
      <c r="D43" s="62" t="s">
        <v>378</v>
      </c>
      <c r="E43" s="164">
        <v>0</v>
      </c>
      <c r="F43" s="164">
        <v>0</v>
      </c>
      <c r="G43" s="164">
        <v>0</v>
      </c>
      <c r="H43" s="164">
        <v>0</v>
      </c>
      <c r="I43" s="164">
        <v>0</v>
      </c>
      <c r="J43" s="164">
        <v>0</v>
      </c>
      <c r="K43" s="164">
        <v>0</v>
      </c>
      <c r="L43" s="49"/>
      <c r="M43" s="164">
        <v>0</v>
      </c>
      <c r="N43" s="49"/>
      <c r="O43" s="164">
        <v>0</v>
      </c>
      <c r="P43" s="62"/>
      <c r="Q43" s="164"/>
      <c r="R43" s="62"/>
      <c r="S43" s="164"/>
      <c r="T43" s="164">
        <v>0</v>
      </c>
      <c r="U43" s="164">
        <v>0</v>
      </c>
    </row>
    <row r="44" spans="1:23" x14ac:dyDescent="0.25">
      <c r="A44" s="65" t="s">
        <v>114</v>
      </c>
      <c r="B44" s="49" t="s">
        <v>113</v>
      </c>
      <c r="C44" s="62" t="s">
        <v>378</v>
      </c>
      <c r="D44" s="62" t="s">
        <v>378</v>
      </c>
      <c r="E44" s="164">
        <v>0</v>
      </c>
      <c r="F44" s="164">
        <v>0</v>
      </c>
      <c r="G44" s="164">
        <v>0</v>
      </c>
      <c r="H44" s="164">
        <v>0</v>
      </c>
      <c r="I44" s="164">
        <v>0</v>
      </c>
      <c r="J44" s="164">
        <v>0</v>
      </c>
      <c r="K44" s="164">
        <v>0</v>
      </c>
      <c r="L44" s="49"/>
      <c r="M44" s="164">
        <v>0</v>
      </c>
      <c r="N44" s="49"/>
      <c r="O44" s="164">
        <v>0</v>
      </c>
      <c r="P44" s="62"/>
      <c r="Q44" s="164"/>
      <c r="R44" s="62"/>
      <c r="S44" s="164"/>
      <c r="T44" s="164">
        <v>0</v>
      </c>
      <c r="U44" s="164">
        <v>0</v>
      </c>
    </row>
    <row r="45" spans="1:23" x14ac:dyDescent="0.25">
      <c r="A45" s="65" t="s">
        <v>112</v>
      </c>
      <c r="B45" s="49" t="s">
        <v>111</v>
      </c>
      <c r="C45" s="62" t="s">
        <v>378</v>
      </c>
      <c r="D45" s="62" t="s">
        <v>378</v>
      </c>
      <c r="E45" s="164">
        <v>0</v>
      </c>
      <c r="F45" s="164">
        <v>0</v>
      </c>
      <c r="G45" s="164">
        <v>0</v>
      </c>
      <c r="H45" s="164">
        <v>0</v>
      </c>
      <c r="I45" s="164">
        <v>0</v>
      </c>
      <c r="J45" s="164">
        <v>0</v>
      </c>
      <c r="K45" s="164">
        <v>0</v>
      </c>
      <c r="L45" s="49"/>
      <c r="M45" s="164">
        <v>0</v>
      </c>
      <c r="N45" s="49"/>
      <c r="O45" s="164">
        <v>0</v>
      </c>
      <c r="P45" s="62"/>
      <c r="Q45" s="164"/>
      <c r="R45" s="62"/>
      <c r="S45" s="164"/>
      <c r="T45" s="164">
        <v>0</v>
      </c>
      <c r="U45" s="164">
        <v>0</v>
      </c>
    </row>
    <row r="46" spans="1:23" x14ac:dyDescent="0.25">
      <c r="A46" s="65" t="s">
        <v>110</v>
      </c>
      <c r="B46" s="49" t="s">
        <v>109</v>
      </c>
      <c r="C46" s="62" t="s">
        <v>378</v>
      </c>
      <c r="D46" s="62" t="s">
        <v>378</v>
      </c>
      <c r="E46" s="164">
        <v>0</v>
      </c>
      <c r="F46" s="164">
        <v>0</v>
      </c>
      <c r="G46" s="164">
        <v>0</v>
      </c>
      <c r="H46" s="164">
        <v>0</v>
      </c>
      <c r="I46" s="164">
        <v>0</v>
      </c>
      <c r="J46" s="164">
        <v>0</v>
      </c>
      <c r="K46" s="164">
        <v>0</v>
      </c>
      <c r="L46" s="49"/>
      <c r="M46" s="164">
        <v>0</v>
      </c>
      <c r="N46" s="49"/>
      <c r="O46" s="164">
        <v>0</v>
      </c>
      <c r="P46" s="62"/>
      <c r="Q46" s="164"/>
      <c r="R46" s="62"/>
      <c r="S46" s="164"/>
      <c r="T46" s="164">
        <v>0</v>
      </c>
      <c r="U46" s="164">
        <v>0</v>
      </c>
    </row>
    <row r="47" spans="1:23" ht="31.5" x14ac:dyDescent="0.25">
      <c r="A47" s="65" t="s">
        <v>108</v>
      </c>
      <c r="B47" s="49" t="s">
        <v>107</v>
      </c>
      <c r="C47" s="62" t="s">
        <v>378</v>
      </c>
      <c r="D47" s="62" t="s">
        <v>378</v>
      </c>
      <c r="E47" s="164">
        <v>0</v>
      </c>
      <c r="F47" s="164">
        <v>0</v>
      </c>
      <c r="G47" s="164">
        <v>0</v>
      </c>
      <c r="H47" s="164">
        <v>0</v>
      </c>
      <c r="I47" s="164">
        <v>0</v>
      </c>
      <c r="J47" s="164">
        <v>0</v>
      </c>
      <c r="K47" s="164">
        <v>0</v>
      </c>
      <c r="L47" s="49"/>
      <c r="M47" s="164">
        <v>0</v>
      </c>
      <c r="N47" s="49"/>
      <c r="O47" s="164">
        <v>0</v>
      </c>
      <c r="P47" s="62"/>
      <c r="Q47" s="164"/>
      <c r="R47" s="62"/>
      <c r="S47" s="164"/>
      <c r="T47" s="164">
        <v>0</v>
      </c>
      <c r="U47" s="164">
        <v>0</v>
      </c>
    </row>
    <row r="48" spans="1:23" ht="31.5" x14ac:dyDescent="0.25">
      <c r="A48" s="65" t="s">
        <v>106</v>
      </c>
      <c r="B48" s="49" t="s">
        <v>105</v>
      </c>
      <c r="C48" s="62" t="s">
        <v>378</v>
      </c>
      <c r="D48" s="62" t="s">
        <v>378</v>
      </c>
      <c r="E48" s="164">
        <v>0</v>
      </c>
      <c r="F48" s="164">
        <v>0</v>
      </c>
      <c r="G48" s="164">
        <v>0</v>
      </c>
      <c r="H48" s="164">
        <v>0</v>
      </c>
      <c r="I48" s="164">
        <v>0</v>
      </c>
      <c r="J48" s="164">
        <v>0</v>
      </c>
      <c r="K48" s="164">
        <v>0</v>
      </c>
      <c r="L48" s="49"/>
      <c r="M48" s="164">
        <v>0</v>
      </c>
      <c r="N48" s="49"/>
      <c r="O48" s="164">
        <v>0</v>
      </c>
      <c r="P48" s="62"/>
      <c r="Q48" s="164"/>
      <c r="R48" s="62"/>
      <c r="S48" s="164"/>
      <c r="T48" s="164">
        <v>0</v>
      </c>
      <c r="U48" s="164">
        <v>0</v>
      </c>
    </row>
    <row r="49" spans="1:21" x14ac:dyDescent="0.25">
      <c r="A49" s="65" t="s">
        <v>104</v>
      </c>
      <c r="B49" s="49" t="s">
        <v>103</v>
      </c>
      <c r="C49" s="62" t="s">
        <v>378</v>
      </c>
      <c r="D49" s="62" t="s">
        <v>378</v>
      </c>
      <c r="E49" s="164">
        <v>0</v>
      </c>
      <c r="F49" s="164">
        <v>0</v>
      </c>
      <c r="G49" s="164">
        <v>0</v>
      </c>
      <c r="H49" s="164">
        <v>0</v>
      </c>
      <c r="I49" s="164">
        <v>0</v>
      </c>
      <c r="J49" s="164">
        <v>0</v>
      </c>
      <c r="K49" s="164">
        <v>0</v>
      </c>
      <c r="L49" s="49"/>
      <c r="M49" s="164">
        <v>0</v>
      </c>
      <c r="N49" s="49"/>
      <c r="O49" s="164">
        <v>0</v>
      </c>
      <c r="P49" s="62"/>
      <c r="Q49" s="164"/>
      <c r="R49" s="62"/>
      <c r="S49" s="164"/>
      <c r="T49" s="164"/>
      <c r="U49" s="164"/>
    </row>
    <row r="50" spans="1:21" ht="18.75" x14ac:dyDescent="0.25">
      <c r="A50" s="65" t="s">
        <v>102</v>
      </c>
      <c r="B50" s="64" t="s">
        <v>101</v>
      </c>
      <c r="C50" s="62">
        <v>350</v>
      </c>
      <c r="D50" s="62">
        <v>453</v>
      </c>
      <c r="E50" s="164">
        <v>0</v>
      </c>
      <c r="F50" s="164">
        <v>0</v>
      </c>
      <c r="G50" s="164">
        <v>0</v>
      </c>
      <c r="H50" s="164">
        <v>0</v>
      </c>
      <c r="I50" s="164">
        <v>0</v>
      </c>
      <c r="J50" s="164">
        <v>0</v>
      </c>
      <c r="K50" s="164">
        <v>0</v>
      </c>
      <c r="L50" s="49"/>
      <c r="M50" s="164">
        <v>0</v>
      </c>
      <c r="N50" s="49"/>
      <c r="O50" s="164">
        <v>0</v>
      </c>
      <c r="P50" s="62"/>
      <c r="Q50" s="164"/>
      <c r="R50" s="62"/>
      <c r="S50" s="164"/>
      <c r="T50" s="62">
        <v>350</v>
      </c>
      <c r="U50" s="62">
        <v>453</v>
      </c>
    </row>
    <row r="51" spans="1:21" ht="35.25" customHeight="1" x14ac:dyDescent="0.25">
      <c r="A51" s="68" t="s">
        <v>59</v>
      </c>
      <c r="B51" s="67" t="s">
        <v>100</v>
      </c>
      <c r="C51" s="163">
        <v>5.5</v>
      </c>
      <c r="D51" s="163">
        <v>5.4379999999999997</v>
      </c>
      <c r="E51" s="164">
        <v>0</v>
      </c>
      <c r="F51" s="164">
        <v>0</v>
      </c>
      <c r="G51" s="164">
        <v>0</v>
      </c>
      <c r="H51" s="164">
        <v>0</v>
      </c>
      <c r="I51" s="164">
        <v>0</v>
      </c>
      <c r="J51" s="164">
        <v>0</v>
      </c>
      <c r="K51" s="164">
        <v>0</v>
      </c>
      <c r="L51" s="49"/>
      <c r="M51" s="164">
        <v>0</v>
      </c>
      <c r="N51" s="49"/>
      <c r="O51" s="164">
        <v>0</v>
      </c>
      <c r="P51" s="172"/>
      <c r="Q51" s="164"/>
      <c r="R51" s="172"/>
      <c r="S51" s="164"/>
      <c r="T51" s="163">
        <v>5.5</v>
      </c>
      <c r="U51" s="163">
        <v>5.4379999999999997</v>
      </c>
    </row>
    <row r="52" spans="1:21" x14ac:dyDescent="0.25">
      <c r="A52" s="65" t="s">
        <v>99</v>
      </c>
      <c r="B52" s="49" t="s">
        <v>98</v>
      </c>
      <c r="C52" s="163">
        <v>5.5</v>
      </c>
      <c r="D52" s="163">
        <v>5.4379999999999997</v>
      </c>
      <c r="E52" s="164">
        <v>0</v>
      </c>
      <c r="F52" s="164">
        <v>0</v>
      </c>
      <c r="G52" s="164">
        <v>0</v>
      </c>
      <c r="H52" s="164">
        <v>0</v>
      </c>
      <c r="I52" s="164">
        <v>0</v>
      </c>
      <c r="J52" s="164">
        <v>0</v>
      </c>
      <c r="K52" s="164">
        <v>0</v>
      </c>
      <c r="L52" s="49"/>
      <c r="M52" s="164">
        <v>0</v>
      </c>
      <c r="N52" s="49"/>
      <c r="O52" s="164">
        <v>0</v>
      </c>
      <c r="P52" s="172"/>
      <c r="Q52" s="164"/>
      <c r="R52" s="172"/>
      <c r="S52" s="164"/>
      <c r="T52" s="163">
        <v>5.5</v>
      </c>
      <c r="U52" s="163">
        <v>5.4379999999999997</v>
      </c>
    </row>
    <row r="53" spans="1:21" x14ac:dyDescent="0.25">
      <c r="A53" s="65" t="s">
        <v>97</v>
      </c>
      <c r="B53" s="49" t="s">
        <v>91</v>
      </c>
      <c r="C53" s="62" t="s">
        <v>378</v>
      </c>
      <c r="D53" s="62" t="s">
        <v>378</v>
      </c>
      <c r="E53" s="164">
        <v>0</v>
      </c>
      <c r="F53" s="164">
        <v>0</v>
      </c>
      <c r="G53" s="164">
        <v>0</v>
      </c>
      <c r="H53" s="164">
        <v>0</v>
      </c>
      <c r="I53" s="164">
        <v>0</v>
      </c>
      <c r="J53" s="164">
        <v>0</v>
      </c>
      <c r="K53" s="164">
        <v>0</v>
      </c>
      <c r="L53" s="162"/>
      <c r="M53" s="164"/>
      <c r="N53" s="162"/>
      <c r="O53" s="164"/>
      <c r="P53" s="162"/>
      <c r="Q53" s="164"/>
      <c r="R53" s="162"/>
      <c r="S53" s="164"/>
      <c r="T53" s="164">
        <v>0</v>
      </c>
      <c r="U53" s="164">
        <v>0</v>
      </c>
    </row>
    <row r="54" spans="1:21" x14ac:dyDescent="0.25">
      <c r="A54" s="65" t="s">
        <v>96</v>
      </c>
      <c r="B54" s="64" t="s">
        <v>90</v>
      </c>
      <c r="C54" s="62" t="s">
        <v>378</v>
      </c>
      <c r="D54" s="62" t="s">
        <v>378</v>
      </c>
      <c r="E54" s="164">
        <v>0</v>
      </c>
      <c r="F54" s="164">
        <v>0</v>
      </c>
      <c r="G54" s="164">
        <v>0</v>
      </c>
      <c r="H54" s="164">
        <v>0</v>
      </c>
      <c r="I54" s="164">
        <v>0</v>
      </c>
      <c r="J54" s="164">
        <v>0</v>
      </c>
      <c r="K54" s="164">
        <v>0</v>
      </c>
      <c r="L54" s="162"/>
      <c r="M54" s="164"/>
      <c r="N54" s="162"/>
      <c r="O54" s="164"/>
      <c r="P54" s="162"/>
      <c r="Q54" s="164"/>
      <c r="R54" s="162"/>
      <c r="S54" s="164"/>
      <c r="T54" s="164">
        <v>0</v>
      </c>
      <c r="U54" s="164">
        <v>0</v>
      </c>
    </row>
    <row r="55" spans="1:21" x14ac:dyDescent="0.25">
      <c r="A55" s="65" t="s">
        <v>95</v>
      </c>
      <c r="B55" s="64" t="s">
        <v>89</v>
      </c>
      <c r="C55" s="62" t="s">
        <v>378</v>
      </c>
      <c r="D55" s="62" t="s">
        <v>378</v>
      </c>
      <c r="E55" s="164">
        <v>0</v>
      </c>
      <c r="F55" s="164">
        <v>0</v>
      </c>
      <c r="G55" s="164">
        <v>0</v>
      </c>
      <c r="H55" s="164">
        <v>0</v>
      </c>
      <c r="I55" s="164">
        <v>0</v>
      </c>
      <c r="J55" s="164">
        <v>0</v>
      </c>
      <c r="K55" s="164">
        <v>0</v>
      </c>
      <c r="L55" s="162"/>
      <c r="M55" s="164"/>
      <c r="N55" s="162"/>
      <c r="O55" s="164"/>
      <c r="P55" s="162"/>
      <c r="Q55" s="164"/>
      <c r="R55" s="162"/>
      <c r="S55" s="164"/>
      <c r="T55" s="164">
        <v>0</v>
      </c>
      <c r="U55" s="164">
        <v>0</v>
      </c>
    </row>
    <row r="56" spans="1:21" x14ac:dyDescent="0.25">
      <c r="A56" s="65" t="s">
        <v>94</v>
      </c>
      <c r="B56" s="64" t="s">
        <v>88</v>
      </c>
      <c r="C56" s="62" t="s">
        <v>378</v>
      </c>
      <c r="D56" s="62" t="s">
        <v>378</v>
      </c>
      <c r="E56" s="164">
        <v>0</v>
      </c>
      <c r="F56" s="164">
        <v>0</v>
      </c>
      <c r="G56" s="164">
        <v>0</v>
      </c>
      <c r="H56" s="164">
        <v>0</v>
      </c>
      <c r="I56" s="164">
        <v>0</v>
      </c>
      <c r="J56" s="164">
        <v>0</v>
      </c>
      <c r="K56" s="164">
        <v>0</v>
      </c>
      <c r="L56" s="162"/>
      <c r="M56" s="164"/>
      <c r="N56" s="162"/>
      <c r="O56" s="164"/>
      <c r="P56" s="162"/>
      <c r="Q56" s="164"/>
      <c r="R56" s="162"/>
      <c r="S56" s="164"/>
      <c r="T56" s="164">
        <v>0</v>
      </c>
      <c r="U56" s="164">
        <v>0</v>
      </c>
    </row>
    <row r="57" spans="1:21" ht="18.75" x14ac:dyDescent="0.25">
      <c r="A57" s="65" t="s">
        <v>93</v>
      </c>
      <c r="B57" s="173" t="s">
        <v>385</v>
      </c>
      <c r="C57" s="62">
        <v>350</v>
      </c>
      <c r="D57" s="62">
        <v>453</v>
      </c>
      <c r="E57" s="164">
        <v>0</v>
      </c>
      <c r="F57" s="164">
        <v>0</v>
      </c>
      <c r="G57" s="164">
        <v>0</v>
      </c>
      <c r="H57" s="164">
        <v>0</v>
      </c>
      <c r="I57" s="164">
        <v>0</v>
      </c>
      <c r="J57" s="164">
        <v>0</v>
      </c>
      <c r="K57" s="164">
        <v>0</v>
      </c>
      <c r="L57" s="49"/>
      <c r="M57" s="164">
        <v>0</v>
      </c>
      <c r="N57" s="49"/>
      <c r="O57" s="164">
        <v>0</v>
      </c>
      <c r="P57" s="62"/>
      <c r="Q57" s="164"/>
      <c r="R57" s="62"/>
      <c r="S57" s="164"/>
      <c r="T57" s="62">
        <v>350</v>
      </c>
      <c r="U57" s="62">
        <v>453</v>
      </c>
    </row>
    <row r="58" spans="1:21" ht="36.75" customHeight="1" x14ac:dyDescent="0.25">
      <c r="A58" s="68" t="s">
        <v>58</v>
      </c>
      <c r="B58" s="88" t="s">
        <v>191</v>
      </c>
      <c r="C58" s="62" t="s">
        <v>378</v>
      </c>
      <c r="D58" s="62" t="s">
        <v>378</v>
      </c>
      <c r="E58" s="164">
        <v>0</v>
      </c>
      <c r="F58" s="164">
        <v>0</v>
      </c>
      <c r="G58" s="164">
        <v>0</v>
      </c>
      <c r="H58" s="164">
        <v>0</v>
      </c>
      <c r="I58" s="164">
        <v>0</v>
      </c>
      <c r="J58" s="164">
        <v>0</v>
      </c>
      <c r="K58" s="164">
        <v>0</v>
      </c>
      <c r="L58" s="163"/>
      <c r="M58" s="164"/>
      <c r="N58" s="163"/>
      <c r="O58" s="164">
        <v>0</v>
      </c>
      <c r="P58" s="163"/>
      <c r="Q58" s="164"/>
      <c r="R58" s="163"/>
      <c r="S58" s="164"/>
      <c r="T58" s="164">
        <v>0</v>
      </c>
      <c r="U58" s="164">
        <v>0</v>
      </c>
    </row>
    <row r="59" spans="1:21" x14ac:dyDescent="0.25">
      <c r="A59" s="68" t="s">
        <v>56</v>
      </c>
      <c r="B59" s="67" t="s">
        <v>92</v>
      </c>
      <c r="C59" s="62" t="s">
        <v>378</v>
      </c>
      <c r="D59" s="62" t="s">
        <v>378</v>
      </c>
      <c r="E59" s="164">
        <v>0</v>
      </c>
      <c r="F59" s="164">
        <v>0</v>
      </c>
      <c r="G59" s="164">
        <v>0</v>
      </c>
      <c r="H59" s="164">
        <v>0</v>
      </c>
      <c r="I59" s="164">
        <v>0</v>
      </c>
      <c r="J59" s="164">
        <v>0</v>
      </c>
      <c r="K59" s="164">
        <v>0</v>
      </c>
      <c r="L59" s="162"/>
      <c r="M59" s="164"/>
      <c r="N59" s="162"/>
      <c r="O59" s="164"/>
      <c r="P59" s="162"/>
      <c r="Q59" s="164"/>
      <c r="R59" s="162"/>
      <c r="S59" s="164"/>
      <c r="T59" s="164">
        <v>0</v>
      </c>
      <c r="U59" s="164">
        <v>0</v>
      </c>
    </row>
    <row r="60" spans="1:21" x14ac:dyDescent="0.25">
      <c r="A60" s="65" t="s">
        <v>185</v>
      </c>
      <c r="B60" s="66" t="s">
        <v>113</v>
      </c>
      <c r="C60" s="62" t="s">
        <v>378</v>
      </c>
      <c r="D60" s="62" t="s">
        <v>378</v>
      </c>
      <c r="E60" s="164">
        <v>0</v>
      </c>
      <c r="F60" s="164">
        <v>0</v>
      </c>
      <c r="G60" s="164">
        <v>0</v>
      </c>
      <c r="H60" s="164">
        <v>0</v>
      </c>
      <c r="I60" s="164">
        <v>0</v>
      </c>
      <c r="J60" s="164">
        <v>0</v>
      </c>
      <c r="K60" s="164">
        <v>0</v>
      </c>
      <c r="L60" s="162"/>
      <c r="M60" s="164"/>
      <c r="N60" s="162"/>
      <c r="O60" s="164"/>
      <c r="P60" s="162"/>
      <c r="Q60" s="164"/>
      <c r="R60" s="162"/>
      <c r="S60" s="164"/>
      <c r="T60" s="164">
        <v>0</v>
      </c>
      <c r="U60" s="164">
        <v>0</v>
      </c>
    </row>
    <row r="61" spans="1:21" x14ac:dyDescent="0.25">
      <c r="A61" s="65" t="s">
        <v>186</v>
      </c>
      <c r="B61" s="66" t="s">
        <v>111</v>
      </c>
      <c r="C61" s="62" t="s">
        <v>378</v>
      </c>
      <c r="D61" s="62" t="s">
        <v>378</v>
      </c>
      <c r="E61" s="164">
        <v>0</v>
      </c>
      <c r="F61" s="164">
        <v>0</v>
      </c>
      <c r="G61" s="164">
        <v>0</v>
      </c>
      <c r="H61" s="164">
        <v>0</v>
      </c>
      <c r="I61" s="164">
        <v>0</v>
      </c>
      <c r="J61" s="164">
        <v>0</v>
      </c>
      <c r="K61" s="164">
        <v>0</v>
      </c>
      <c r="L61" s="162"/>
      <c r="M61" s="164"/>
      <c r="N61" s="162"/>
      <c r="O61" s="164"/>
      <c r="P61" s="162"/>
      <c r="Q61" s="164"/>
      <c r="R61" s="162"/>
      <c r="S61" s="164"/>
      <c r="T61" s="164">
        <v>0</v>
      </c>
      <c r="U61" s="164">
        <v>0</v>
      </c>
    </row>
    <row r="62" spans="1:21" x14ac:dyDescent="0.25">
      <c r="A62" s="65" t="s">
        <v>187</v>
      </c>
      <c r="B62" s="66" t="s">
        <v>109</v>
      </c>
      <c r="C62" s="62" t="s">
        <v>378</v>
      </c>
      <c r="D62" s="62" t="s">
        <v>378</v>
      </c>
      <c r="E62" s="164">
        <v>0</v>
      </c>
      <c r="F62" s="164">
        <v>0</v>
      </c>
      <c r="G62" s="164">
        <v>0</v>
      </c>
      <c r="H62" s="164">
        <v>0</v>
      </c>
      <c r="I62" s="164">
        <v>0</v>
      </c>
      <c r="J62" s="164">
        <v>0</v>
      </c>
      <c r="K62" s="164">
        <v>0</v>
      </c>
      <c r="L62" s="162"/>
      <c r="M62" s="164"/>
      <c r="N62" s="162"/>
      <c r="O62" s="164"/>
      <c r="P62" s="162"/>
      <c r="Q62" s="164"/>
      <c r="R62" s="162"/>
      <c r="S62" s="164"/>
      <c r="T62" s="164">
        <v>0</v>
      </c>
      <c r="U62" s="164">
        <v>0</v>
      </c>
    </row>
    <row r="63" spans="1:21" x14ac:dyDescent="0.25">
      <c r="A63" s="65" t="s">
        <v>188</v>
      </c>
      <c r="B63" s="66" t="s">
        <v>190</v>
      </c>
      <c r="C63" s="62" t="s">
        <v>378</v>
      </c>
      <c r="D63" s="62" t="s">
        <v>378</v>
      </c>
      <c r="E63" s="164">
        <v>0</v>
      </c>
      <c r="F63" s="164">
        <v>0</v>
      </c>
      <c r="G63" s="164">
        <v>0</v>
      </c>
      <c r="H63" s="164">
        <v>0</v>
      </c>
      <c r="I63" s="164">
        <v>0</v>
      </c>
      <c r="J63" s="164">
        <v>0</v>
      </c>
      <c r="K63" s="164">
        <v>0</v>
      </c>
      <c r="L63" s="162"/>
      <c r="M63" s="164"/>
      <c r="N63" s="162"/>
      <c r="O63" s="164"/>
      <c r="P63" s="162"/>
      <c r="Q63" s="164"/>
      <c r="R63" s="162"/>
      <c r="S63" s="164"/>
      <c r="T63" s="164">
        <v>0</v>
      </c>
      <c r="U63" s="164">
        <v>0</v>
      </c>
    </row>
    <row r="64" spans="1:21" ht="18.75" x14ac:dyDescent="0.25">
      <c r="A64" s="65" t="s">
        <v>189</v>
      </c>
      <c r="B64" s="64" t="s">
        <v>87</v>
      </c>
      <c r="C64" s="62" t="s">
        <v>378</v>
      </c>
      <c r="D64" s="62" t="s">
        <v>378</v>
      </c>
      <c r="E64" s="164">
        <v>0</v>
      </c>
      <c r="F64" s="164">
        <v>0</v>
      </c>
      <c r="G64" s="164">
        <v>0</v>
      </c>
      <c r="H64" s="164">
        <v>0</v>
      </c>
      <c r="I64" s="164">
        <v>0</v>
      </c>
      <c r="J64" s="164">
        <v>0</v>
      </c>
      <c r="K64" s="164">
        <v>0</v>
      </c>
      <c r="L64" s="162"/>
      <c r="M64" s="164"/>
      <c r="N64" s="162"/>
      <c r="O64" s="164"/>
      <c r="P64" s="162"/>
      <c r="Q64" s="164"/>
      <c r="R64" s="162"/>
      <c r="S64" s="164"/>
      <c r="T64" s="183">
        <v>0</v>
      </c>
      <c r="U64" s="183">
        <v>0</v>
      </c>
    </row>
    <row r="65" spans="1:21" x14ac:dyDescent="0.25">
      <c r="A65" s="60"/>
      <c r="B65" s="61"/>
      <c r="C65" s="61"/>
      <c r="D65" s="61"/>
      <c r="E65" s="61"/>
      <c r="F65" s="61"/>
      <c r="G65" s="61"/>
      <c r="H65" s="61"/>
      <c r="I65" s="61"/>
      <c r="J65" s="61"/>
      <c r="K65" s="61"/>
      <c r="L65" s="60"/>
      <c r="M65" s="60"/>
      <c r="N65" s="51"/>
      <c r="O65" s="51"/>
      <c r="P65" s="51"/>
      <c r="Q65" s="51"/>
      <c r="R65" s="51"/>
      <c r="S65" s="51"/>
      <c r="T65" s="182"/>
      <c r="U65" s="182"/>
    </row>
    <row r="66" spans="1:21" ht="54" customHeight="1" x14ac:dyDescent="0.25">
      <c r="A66" s="51"/>
      <c r="B66" s="428"/>
      <c r="C66" s="428"/>
      <c r="D66" s="428"/>
      <c r="E66" s="428"/>
      <c r="F66" s="428"/>
      <c r="G66" s="428"/>
      <c r="H66" s="428"/>
      <c r="I66" s="428"/>
      <c r="J66" s="55"/>
      <c r="K66" s="55"/>
      <c r="L66" s="59"/>
      <c r="M66" s="59"/>
      <c r="N66" s="59"/>
      <c r="O66" s="59"/>
      <c r="P66" s="59"/>
      <c r="Q66" s="59"/>
      <c r="R66" s="59"/>
      <c r="S66" s="59"/>
      <c r="T66" s="59"/>
    </row>
    <row r="67" spans="1:21" x14ac:dyDescent="0.25">
      <c r="A67" s="51"/>
      <c r="B67" s="51"/>
      <c r="C67" s="51"/>
      <c r="D67" s="51"/>
      <c r="E67" s="51"/>
      <c r="F67" s="51"/>
      <c r="L67" s="51"/>
      <c r="M67" s="51"/>
      <c r="N67" s="51"/>
      <c r="O67" s="51"/>
      <c r="P67" s="51"/>
      <c r="Q67" s="51"/>
      <c r="R67" s="51"/>
      <c r="S67" s="51"/>
      <c r="T67" s="51"/>
    </row>
    <row r="68" spans="1:21" ht="50.25" customHeight="1" x14ac:dyDescent="0.25">
      <c r="A68" s="51"/>
      <c r="B68" s="429"/>
      <c r="C68" s="429"/>
      <c r="D68" s="429"/>
      <c r="E68" s="429"/>
      <c r="F68" s="429"/>
      <c r="G68" s="429"/>
      <c r="H68" s="429"/>
      <c r="I68" s="429"/>
      <c r="J68" s="56"/>
      <c r="K68" s="56"/>
      <c r="L68" s="51"/>
      <c r="M68" s="51"/>
      <c r="N68" s="51"/>
      <c r="O68" s="51"/>
      <c r="P68" s="51"/>
      <c r="Q68" s="51"/>
      <c r="R68" s="51"/>
      <c r="S68" s="51"/>
      <c r="T68" s="51"/>
    </row>
    <row r="69" spans="1:21" x14ac:dyDescent="0.25">
      <c r="A69" s="51"/>
      <c r="B69" s="51"/>
      <c r="C69" s="51"/>
      <c r="D69" s="51"/>
      <c r="E69" s="51"/>
      <c r="F69" s="51"/>
      <c r="L69" s="51"/>
      <c r="M69" s="51"/>
      <c r="N69" s="51"/>
      <c r="O69" s="51"/>
      <c r="P69" s="51"/>
      <c r="Q69" s="51"/>
      <c r="R69" s="51"/>
      <c r="S69" s="51"/>
      <c r="T69" s="51"/>
    </row>
    <row r="70" spans="1:21" ht="36.75" customHeight="1" x14ac:dyDescent="0.25">
      <c r="A70" s="51"/>
      <c r="B70" s="428"/>
      <c r="C70" s="428"/>
      <c r="D70" s="428"/>
      <c r="E70" s="428"/>
      <c r="F70" s="428"/>
      <c r="G70" s="428"/>
      <c r="H70" s="428"/>
      <c r="I70" s="428"/>
      <c r="J70" s="55"/>
      <c r="K70" s="55"/>
      <c r="L70" s="51"/>
      <c r="M70" s="51"/>
      <c r="N70" s="51"/>
      <c r="O70" s="51"/>
      <c r="P70" s="51"/>
      <c r="Q70" s="51"/>
      <c r="R70" s="51"/>
      <c r="S70" s="51"/>
      <c r="T70" s="51"/>
    </row>
    <row r="71" spans="1:21" x14ac:dyDescent="0.25">
      <c r="A71" s="51"/>
      <c r="B71" s="58"/>
      <c r="C71" s="58"/>
      <c r="D71" s="58"/>
      <c r="E71" s="58"/>
      <c r="F71" s="58"/>
      <c r="L71" s="51"/>
      <c r="M71" s="51"/>
      <c r="N71" s="57"/>
      <c r="O71" s="51"/>
      <c r="P71" s="51"/>
      <c r="Q71" s="51"/>
      <c r="R71" s="51"/>
      <c r="S71" s="51"/>
      <c r="T71" s="51"/>
    </row>
    <row r="72" spans="1:21" ht="51" customHeight="1" x14ac:dyDescent="0.25">
      <c r="A72" s="51"/>
      <c r="B72" s="428"/>
      <c r="C72" s="428"/>
      <c r="D72" s="428"/>
      <c r="E72" s="428"/>
      <c r="F72" s="428"/>
      <c r="G72" s="428"/>
      <c r="H72" s="428"/>
      <c r="I72" s="428"/>
      <c r="J72" s="55"/>
      <c r="K72" s="55"/>
      <c r="L72" s="51"/>
      <c r="M72" s="51"/>
      <c r="N72" s="57"/>
      <c r="O72" s="51"/>
      <c r="P72" s="51"/>
      <c r="Q72" s="51"/>
      <c r="R72" s="51"/>
      <c r="S72" s="51"/>
      <c r="T72" s="51"/>
    </row>
    <row r="73" spans="1:21" ht="32.25" customHeight="1" x14ac:dyDescent="0.25">
      <c r="A73" s="51"/>
      <c r="B73" s="429"/>
      <c r="C73" s="429"/>
      <c r="D73" s="429"/>
      <c r="E73" s="429"/>
      <c r="F73" s="429"/>
      <c r="G73" s="429"/>
      <c r="H73" s="429"/>
      <c r="I73" s="429"/>
      <c r="J73" s="56"/>
      <c r="K73" s="56"/>
      <c r="L73" s="51"/>
      <c r="M73" s="51"/>
      <c r="N73" s="51"/>
      <c r="O73" s="51"/>
      <c r="P73" s="51"/>
      <c r="Q73" s="51"/>
      <c r="R73" s="51"/>
      <c r="S73" s="51"/>
      <c r="T73" s="51"/>
    </row>
    <row r="74" spans="1:21" ht="51.75" customHeight="1" x14ac:dyDescent="0.25">
      <c r="A74" s="51"/>
      <c r="B74" s="428"/>
      <c r="C74" s="428"/>
      <c r="D74" s="428"/>
      <c r="E74" s="428"/>
      <c r="F74" s="428"/>
      <c r="G74" s="428"/>
      <c r="H74" s="428"/>
      <c r="I74" s="428"/>
      <c r="J74" s="55"/>
      <c r="K74" s="55"/>
      <c r="L74" s="51"/>
      <c r="M74" s="51"/>
      <c r="N74" s="51"/>
      <c r="O74" s="51"/>
      <c r="P74" s="51"/>
      <c r="Q74" s="51"/>
      <c r="R74" s="51"/>
      <c r="S74" s="51"/>
      <c r="T74" s="51"/>
    </row>
    <row r="75" spans="1:21" ht="21.75" customHeight="1" x14ac:dyDescent="0.25">
      <c r="A75" s="51"/>
      <c r="B75" s="426"/>
      <c r="C75" s="426"/>
      <c r="D75" s="426"/>
      <c r="E75" s="426"/>
      <c r="F75" s="426"/>
      <c r="G75" s="426"/>
      <c r="H75" s="426"/>
      <c r="I75" s="426"/>
      <c r="J75" s="54"/>
      <c r="K75" s="54"/>
      <c r="L75" s="53"/>
      <c r="M75" s="53"/>
      <c r="N75" s="51"/>
      <c r="O75" s="51"/>
      <c r="P75" s="51"/>
      <c r="Q75" s="51"/>
      <c r="R75" s="51"/>
      <c r="S75" s="51"/>
      <c r="T75" s="51"/>
    </row>
    <row r="76" spans="1:21" ht="23.25" customHeight="1" x14ac:dyDescent="0.25">
      <c r="A76" s="51"/>
      <c r="B76" s="53"/>
      <c r="C76" s="53"/>
      <c r="D76" s="53"/>
      <c r="E76" s="53"/>
      <c r="F76" s="53"/>
      <c r="L76" s="51"/>
      <c r="M76" s="51"/>
      <c r="N76" s="51"/>
      <c r="O76" s="51"/>
      <c r="P76" s="51"/>
      <c r="Q76" s="51"/>
      <c r="R76" s="51"/>
      <c r="S76" s="51"/>
      <c r="T76" s="51"/>
    </row>
    <row r="77" spans="1:21" ht="18.75" customHeight="1" x14ac:dyDescent="0.25">
      <c r="A77" s="51"/>
      <c r="B77" s="427"/>
      <c r="C77" s="427"/>
      <c r="D77" s="427"/>
      <c r="E77" s="427"/>
      <c r="F77" s="427"/>
      <c r="G77" s="427"/>
      <c r="H77" s="427"/>
      <c r="I77" s="427"/>
      <c r="J77" s="52"/>
      <c r="K77" s="52"/>
      <c r="L77" s="51"/>
      <c r="M77" s="51"/>
      <c r="N77" s="51"/>
      <c r="O77" s="51"/>
      <c r="P77" s="51"/>
      <c r="Q77" s="51"/>
      <c r="R77" s="51"/>
      <c r="S77" s="51"/>
      <c r="T77" s="51"/>
    </row>
    <row r="78" spans="1:21" x14ac:dyDescent="0.25">
      <c r="A78" s="51"/>
      <c r="B78" s="51"/>
      <c r="C78" s="51"/>
      <c r="D78" s="51"/>
      <c r="E78" s="51"/>
      <c r="F78" s="51"/>
      <c r="L78" s="51"/>
      <c r="M78" s="51"/>
      <c r="N78" s="51"/>
      <c r="O78" s="51"/>
      <c r="P78" s="51"/>
      <c r="Q78" s="51"/>
      <c r="R78" s="51"/>
      <c r="S78" s="51"/>
      <c r="T78" s="51"/>
    </row>
    <row r="79" spans="1:21" x14ac:dyDescent="0.25">
      <c r="A79" s="51"/>
      <c r="B79" s="51"/>
      <c r="C79" s="51"/>
      <c r="D79" s="51"/>
      <c r="E79" s="51"/>
      <c r="F79" s="51"/>
      <c r="L79" s="51"/>
      <c r="M79" s="51"/>
      <c r="N79" s="51"/>
      <c r="O79" s="51"/>
      <c r="P79" s="51"/>
      <c r="Q79" s="51"/>
      <c r="R79" s="51"/>
      <c r="S79" s="51"/>
      <c r="T79" s="51"/>
    </row>
    <row r="80" spans="1:21" x14ac:dyDescent="0.25">
      <c r="G80" s="50"/>
      <c r="H80" s="50"/>
      <c r="I80" s="50"/>
      <c r="J80" s="50"/>
      <c r="K80" s="50"/>
    </row>
    <row r="81" s="50" customFormat="1" x14ac:dyDescent="0.25"/>
    <row r="82" s="50" customFormat="1" x14ac:dyDescent="0.25"/>
    <row r="83" s="50" customFormat="1" x14ac:dyDescent="0.25"/>
    <row r="84" s="50" customFormat="1" x14ac:dyDescent="0.25"/>
    <row r="85" s="50" customFormat="1" x14ac:dyDescent="0.25"/>
    <row r="86" s="50" customFormat="1" x14ac:dyDescent="0.25"/>
    <row r="87" s="50" customFormat="1" x14ac:dyDescent="0.25"/>
    <row r="88" s="50" customFormat="1" x14ac:dyDescent="0.25"/>
    <row r="89" s="50" customFormat="1" x14ac:dyDescent="0.25"/>
    <row r="90" s="50" customFormat="1" x14ac:dyDescent="0.25"/>
    <row r="91" s="50" customFormat="1" x14ac:dyDescent="0.25"/>
    <row r="92" s="50"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topLeftCell="Q13" zoomScale="80" zoomScaleNormal="80" zoomScaleSheetLayoutView="85" workbookViewId="0">
      <selection activeCell="AE31" sqref="AE31"/>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0" width="7.7109375" style="17" customWidth="1"/>
    <col min="11" max="11" width="6.42578125" style="17" customWidth="1"/>
    <col min="12" max="12" width="9"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28" width="10.7109375" style="17" customWidth="1"/>
    <col min="29" max="29" width="16.140625" style="17" customWidth="1"/>
    <col min="30" max="30" width="10.7109375" style="17" customWidth="1"/>
    <col min="31" max="31" width="15.85546875" style="17" customWidth="1"/>
    <col min="32" max="32" width="13.5703125" style="17" customWidth="1"/>
    <col min="33" max="33" width="15.1406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40" t="s">
        <v>67</v>
      </c>
    </row>
    <row r="2" spans="1:48" ht="18.75" x14ac:dyDescent="0.3">
      <c r="AV2" s="13" t="s">
        <v>10</v>
      </c>
    </row>
    <row r="3" spans="1:48" ht="18.75" x14ac:dyDescent="0.3">
      <c r="AV3" s="13" t="s">
        <v>390</v>
      </c>
    </row>
    <row r="4" spans="1:48" ht="18.75" x14ac:dyDescent="0.3">
      <c r="AV4" s="13"/>
    </row>
    <row r="5" spans="1:48" ht="18.75" customHeight="1" x14ac:dyDescent="0.25">
      <c r="A5" s="361" t="s">
        <v>596</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3"/>
    </row>
    <row r="7" spans="1:48" ht="18.75" x14ac:dyDescent="0.25">
      <c r="A7" s="365" t="s">
        <v>9</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x14ac:dyDescent="0.25">
      <c r="A9" s="430" t="s">
        <v>361</v>
      </c>
      <c r="B9" s="430"/>
      <c r="C9" s="430"/>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0"/>
      <c r="AM9" s="430"/>
      <c r="AN9" s="430"/>
      <c r="AO9" s="430"/>
      <c r="AP9" s="430"/>
      <c r="AQ9" s="430"/>
      <c r="AR9" s="430"/>
      <c r="AS9" s="430"/>
      <c r="AT9" s="430"/>
      <c r="AU9" s="430"/>
      <c r="AV9" s="430"/>
    </row>
    <row r="10" spans="1:48" ht="15.75" x14ac:dyDescent="0.25">
      <c r="A10" s="362" t="s">
        <v>8</v>
      </c>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362"/>
      <c r="AB10" s="362"/>
      <c r="AC10" s="362"/>
      <c r="AD10" s="362"/>
      <c r="AE10" s="362"/>
      <c r="AF10" s="362"/>
      <c r="AG10" s="362"/>
      <c r="AH10" s="362"/>
      <c r="AI10" s="362"/>
      <c r="AJ10" s="362"/>
      <c r="AK10" s="362"/>
      <c r="AL10" s="362"/>
      <c r="AM10" s="362"/>
      <c r="AN10" s="362"/>
      <c r="AO10" s="362"/>
      <c r="AP10" s="362"/>
      <c r="AQ10" s="362"/>
      <c r="AR10" s="362"/>
      <c r="AS10" s="362"/>
      <c r="AT10" s="362"/>
      <c r="AU10" s="362"/>
      <c r="AV10" s="362"/>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68" t="s">
        <v>391</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362" t="s">
        <v>7</v>
      </c>
      <c r="B13" s="362"/>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362"/>
      <c r="AC13" s="362"/>
      <c r="AD13" s="362"/>
      <c r="AE13" s="362"/>
      <c r="AF13" s="362"/>
      <c r="AG13" s="362"/>
      <c r="AH13" s="362"/>
      <c r="AI13" s="362"/>
      <c r="AJ13" s="362"/>
      <c r="AK13" s="362"/>
      <c r="AL13" s="362"/>
      <c r="AM13" s="362"/>
      <c r="AN13" s="362"/>
      <c r="AO13" s="362"/>
      <c r="AP13" s="362"/>
      <c r="AQ13" s="362"/>
      <c r="AR13" s="362"/>
      <c r="AS13" s="362"/>
      <c r="AT13" s="362"/>
      <c r="AU13" s="362"/>
      <c r="AV13" s="362"/>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8.75" x14ac:dyDescent="0.25">
      <c r="A15" s="364"/>
      <c r="B15" s="364"/>
      <c r="C15" s="364"/>
      <c r="D15" s="364"/>
      <c r="E15" s="364"/>
      <c r="F15" s="364"/>
      <c r="G15" s="364"/>
      <c r="H15" s="364"/>
      <c r="I15" s="364"/>
      <c r="J15" s="364"/>
      <c r="K15" s="364"/>
      <c r="L15" s="364"/>
      <c r="M15" s="364"/>
      <c r="N15" s="364"/>
      <c r="O15" s="364"/>
      <c r="P15" s="364" t="s">
        <v>588</v>
      </c>
      <c r="Q15" s="384"/>
      <c r="R15" s="384"/>
      <c r="S15" s="384"/>
      <c r="T15" s="384"/>
      <c r="U15" s="384"/>
      <c r="V15" s="384"/>
      <c r="W15" s="384"/>
      <c r="X15" s="384"/>
      <c r="Y15" s="384"/>
      <c r="Z15" s="384"/>
      <c r="AA15" s="384"/>
      <c r="AB15" s="384"/>
      <c r="AC15" s="384"/>
      <c r="AD15" s="384"/>
      <c r="AE15" s="384"/>
      <c r="AF15" s="384"/>
      <c r="AG15" s="384"/>
      <c r="AH15" s="364"/>
      <c r="AI15" s="364"/>
      <c r="AJ15" s="364"/>
      <c r="AK15" s="364"/>
      <c r="AL15" s="364"/>
      <c r="AM15" s="364"/>
      <c r="AN15" s="364"/>
      <c r="AO15" s="364"/>
      <c r="AP15" s="364"/>
      <c r="AQ15" s="364"/>
      <c r="AR15" s="364"/>
      <c r="AS15" s="364"/>
      <c r="AT15" s="364"/>
      <c r="AU15" s="364"/>
      <c r="AV15" s="364"/>
    </row>
    <row r="16" spans="1:48" ht="15.75" x14ac:dyDescent="0.25">
      <c r="A16" s="362" t="s">
        <v>6</v>
      </c>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c r="AC16" s="362"/>
      <c r="AD16" s="362"/>
      <c r="AE16" s="362"/>
      <c r="AF16" s="362"/>
      <c r="AG16" s="362"/>
      <c r="AH16" s="362"/>
      <c r="AI16" s="362"/>
      <c r="AJ16" s="362"/>
      <c r="AK16" s="362"/>
      <c r="AL16" s="362"/>
      <c r="AM16" s="362"/>
      <c r="AN16" s="362"/>
      <c r="AO16" s="362"/>
      <c r="AP16" s="362"/>
      <c r="AQ16" s="362"/>
      <c r="AR16" s="362"/>
      <c r="AS16" s="362"/>
      <c r="AT16" s="362"/>
      <c r="AU16" s="362"/>
      <c r="AV16" s="362"/>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3" customFormat="1" x14ac:dyDescent="0.25">
      <c r="A20" s="371"/>
      <c r="B20" s="371"/>
      <c r="C20" s="371"/>
      <c r="D20" s="371"/>
      <c r="E20" s="371"/>
      <c r="F20" s="371"/>
      <c r="G20" s="371"/>
      <c r="H20" s="371"/>
      <c r="I20" s="371"/>
      <c r="J20" s="371"/>
      <c r="K20" s="371"/>
      <c r="L20" s="371"/>
      <c r="M20" s="371"/>
      <c r="N20" s="371"/>
      <c r="O20" s="371"/>
      <c r="P20" s="371"/>
      <c r="Q20" s="371"/>
      <c r="R20" s="371"/>
      <c r="S20" s="371"/>
      <c r="T20" s="371"/>
      <c r="U20" s="371"/>
      <c r="V20" s="371"/>
      <c r="W20" s="371"/>
      <c r="X20" s="371"/>
      <c r="Y20" s="371"/>
      <c r="Z20" s="371"/>
      <c r="AA20" s="371"/>
      <c r="AB20" s="371"/>
      <c r="AC20" s="371"/>
      <c r="AD20" s="371"/>
      <c r="AE20" s="371"/>
      <c r="AF20" s="371"/>
      <c r="AG20" s="371"/>
      <c r="AH20" s="371"/>
      <c r="AI20" s="371"/>
      <c r="AJ20" s="371"/>
      <c r="AK20" s="371"/>
      <c r="AL20" s="371"/>
      <c r="AM20" s="371"/>
      <c r="AN20" s="371"/>
      <c r="AO20" s="371"/>
      <c r="AP20" s="371"/>
      <c r="AQ20" s="371"/>
      <c r="AR20" s="371"/>
      <c r="AS20" s="371"/>
      <c r="AT20" s="371"/>
      <c r="AU20" s="371"/>
      <c r="AV20" s="371"/>
    </row>
    <row r="21" spans="1:48" s="23" customFormat="1" x14ac:dyDescent="0.25">
      <c r="A21" s="431" t="s">
        <v>346</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3" customFormat="1" ht="58.5" customHeight="1" x14ac:dyDescent="0.25">
      <c r="A22" s="432" t="s">
        <v>52</v>
      </c>
      <c r="B22" s="435" t="s">
        <v>24</v>
      </c>
      <c r="C22" s="432" t="s">
        <v>51</v>
      </c>
      <c r="D22" s="432" t="s">
        <v>50</v>
      </c>
      <c r="E22" s="438" t="s">
        <v>354</v>
      </c>
      <c r="F22" s="439"/>
      <c r="G22" s="439"/>
      <c r="H22" s="439"/>
      <c r="I22" s="439"/>
      <c r="J22" s="439"/>
      <c r="K22" s="439"/>
      <c r="L22" s="440"/>
      <c r="M22" s="432" t="s">
        <v>49</v>
      </c>
      <c r="N22" s="432" t="s">
        <v>48</v>
      </c>
      <c r="O22" s="432" t="s">
        <v>47</v>
      </c>
      <c r="P22" s="441" t="s">
        <v>199</v>
      </c>
      <c r="Q22" s="441" t="s">
        <v>46</v>
      </c>
      <c r="R22" s="441" t="s">
        <v>45</v>
      </c>
      <c r="S22" s="441" t="s">
        <v>44</v>
      </c>
      <c r="T22" s="441"/>
      <c r="U22" s="442" t="s">
        <v>43</v>
      </c>
      <c r="V22" s="442" t="s">
        <v>42</v>
      </c>
      <c r="W22" s="441" t="s">
        <v>41</v>
      </c>
      <c r="X22" s="441" t="s">
        <v>40</v>
      </c>
      <c r="Y22" s="441" t="s">
        <v>39</v>
      </c>
      <c r="Z22" s="455" t="s">
        <v>38</v>
      </c>
      <c r="AA22" s="441" t="s">
        <v>37</v>
      </c>
      <c r="AB22" s="441" t="s">
        <v>36</v>
      </c>
      <c r="AC22" s="441" t="s">
        <v>35</v>
      </c>
      <c r="AD22" s="441" t="s">
        <v>34</v>
      </c>
      <c r="AE22" s="441" t="s">
        <v>33</v>
      </c>
      <c r="AF22" s="441" t="s">
        <v>32</v>
      </c>
      <c r="AG22" s="441"/>
      <c r="AH22" s="441"/>
      <c r="AI22" s="441"/>
      <c r="AJ22" s="441"/>
      <c r="AK22" s="441"/>
      <c r="AL22" s="441" t="s">
        <v>31</v>
      </c>
      <c r="AM22" s="441"/>
      <c r="AN22" s="441"/>
      <c r="AO22" s="441"/>
      <c r="AP22" s="441" t="s">
        <v>30</v>
      </c>
      <c r="AQ22" s="441"/>
      <c r="AR22" s="441" t="s">
        <v>29</v>
      </c>
      <c r="AS22" s="441" t="s">
        <v>28</v>
      </c>
      <c r="AT22" s="441" t="s">
        <v>27</v>
      </c>
      <c r="AU22" s="441" t="s">
        <v>26</v>
      </c>
      <c r="AV22" s="445" t="s">
        <v>25</v>
      </c>
    </row>
    <row r="23" spans="1:48" s="23" customFormat="1" ht="64.5" customHeight="1" x14ac:dyDescent="0.25">
      <c r="A23" s="433"/>
      <c r="B23" s="436"/>
      <c r="C23" s="433"/>
      <c r="D23" s="433"/>
      <c r="E23" s="447" t="s">
        <v>23</v>
      </c>
      <c r="F23" s="449" t="s">
        <v>91</v>
      </c>
      <c r="G23" s="449" t="s">
        <v>90</v>
      </c>
      <c r="H23" s="449" t="s">
        <v>89</v>
      </c>
      <c r="I23" s="453" t="s">
        <v>282</v>
      </c>
      <c r="J23" s="453" t="s">
        <v>283</v>
      </c>
      <c r="K23" s="453" t="s">
        <v>284</v>
      </c>
      <c r="L23" s="449" t="s">
        <v>78</v>
      </c>
      <c r="M23" s="433"/>
      <c r="N23" s="433"/>
      <c r="O23" s="433"/>
      <c r="P23" s="441"/>
      <c r="Q23" s="441"/>
      <c r="R23" s="441"/>
      <c r="S23" s="451" t="s">
        <v>2</v>
      </c>
      <c r="T23" s="451" t="s">
        <v>11</v>
      </c>
      <c r="U23" s="442"/>
      <c r="V23" s="442"/>
      <c r="W23" s="441"/>
      <c r="X23" s="441"/>
      <c r="Y23" s="441"/>
      <c r="Z23" s="441"/>
      <c r="AA23" s="441"/>
      <c r="AB23" s="441"/>
      <c r="AC23" s="441"/>
      <c r="AD23" s="441"/>
      <c r="AE23" s="441"/>
      <c r="AF23" s="441" t="s">
        <v>22</v>
      </c>
      <c r="AG23" s="441"/>
      <c r="AH23" s="441" t="s">
        <v>21</v>
      </c>
      <c r="AI23" s="441"/>
      <c r="AJ23" s="432" t="s">
        <v>20</v>
      </c>
      <c r="AK23" s="432" t="s">
        <v>19</v>
      </c>
      <c r="AL23" s="432" t="s">
        <v>18</v>
      </c>
      <c r="AM23" s="432" t="s">
        <v>17</v>
      </c>
      <c r="AN23" s="432" t="s">
        <v>16</v>
      </c>
      <c r="AO23" s="432" t="s">
        <v>15</v>
      </c>
      <c r="AP23" s="432" t="s">
        <v>14</v>
      </c>
      <c r="AQ23" s="443" t="s">
        <v>11</v>
      </c>
      <c r="AR23" s="441"/>
      <c r="AS23" s="441"/>
      <c r="AT23" s="441"/>
      <c r="AU23" s="441"/>
      <c r="AV23" s="446"/>
    </row>
    <row r="24" spans="1:48" s="23" customFormat="1" ht="141.75" customHeight="1" x14ac:dyDescent="0.25">
      <c r="A24" s="434"/>
      <c r="B24" s="437"/>
      <c r="C24" s="434"/>
      <c r="D24" s="434"/>
      <c r="E24" s="448"/>
      <c r="F24" s="450"/>
      <c r="G24" s="450"/>
      <c r="H24" s="450"/>
      <c r="I24" s="454"/>
      <c r="J24" s="454"/>
      <c r="K24" s="454"/>
      <c r="L24" s="450"/>
      <c r="M24" s="434"/>
      <c r="N24" s="434"/>
      <c r="O24" s="434"/>
      <c r="P24" s="441"/>
      <c r="Q24" s="441"/>
      <c r="R24" s="441"/>
      <c r="S24" s="452"/>
      <c r="T24" s="452"/>
      <c r="U24" s="442"/>
      <c r="V24" s="442"/>
      <c r="W24" s="441"/>
      <c r="X24" s="441"/>
      <c r="Y24" s="441"/>
      <c r="Z24" s="441"/>
      <c r="AA24" s="441"/>
      <c r="AB24" s="441"/>
      <c r="AC24" s="441"/>
      <c r="AD24" s="441"/>
      <c r="AE24" s="441"/>
      <c r="AF24" s="106" t="s">
        <v>13</v>
      </c>
      <c r="AG24" s="106" t="s">
        <v>12</v>
      </c>
      <c r="AH24" s="107" t="s">
        <v>2</v>
      </c>
      <c r="AI24" s="107" t="s">
        <v>11</v>
      </c>
      <c r="AJ24" s="434"/>
      <c r="AK24" s="434"/>
      <c r="AL24" s="434"/>
      <c r="AM24" s="434"/>
      <c r="AN24" s="434"/>
      <c r="AO24" s="434"/>
      <c r="AP24" s="434"/>
      <c r="AQ24" s="444"/>
      <c r="AR24" s="441"/>
      <c r="AS24" s="441"/>
      <c r="AT24" s="441"/>
      <c r="AU24" s="441"/>
      <c r="AV24" s="446"/>
    </row>
    <row r="25" spans="1:48" s="18"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8" customFormat="1" ht="78.75" customHeight="1" x14ac:dyDescent="0.2">
      <c r="A26" s="175">
        <v>1</v>
      </c>
      <c r="B26" s="176" t="s">
        <v>595</v>
      </c>
      <c r="C26" s="176" t="s">
        <v>367</v>
      </c>
      <c r="D26" s="177" t="s">
        <v>392</v>
      </c>
      <c r="E26" s="177">
        <v>750</v>
      </c>
      <c r="F26" s="20"/>
      <c r="G26" s="20"/>
      <c r="H26" s="20"/>
      <c r="I26" s="20"/>
      <c r="J26" s="20"/>
      <c r="K26" s="20"/>
      <c r="L26" s="136" t="s">
        <v>388</v>
      </c>
      <c r="M26" s="174" t="s">
        <v>393</v>
      </c>
      <c r="N26" s="136" t="s">
        <v>389</v>
      </c>
      <c r="O26" s="19" t="s">
        <v>582</v>
      </c>
      <c r="P26" s="21">
        <v>925547.83</v>
      </c>
      <c r="Q26" s="21" t="s">
        <v>601</v>
      </c>
      <c r="R26" s="21">
        <v>925547.83</v>
      </c>
      <c r="S26" s="21"/>
      <c r="T26" s="21"/>
      <c r="U26" s="21">
        <v>7</v>
      </c>
      <c r="V26" s="21">
        <v>2</v>
      </c>
      <c r="W26" s="167"/>
      <c r="X26" s="21">
        <v>925547.83</v>
      </c>
      <c r="Y26" s="168" t="s">
        <v>603</v>
      </c>
      <c r="Z26" s="21"/>
      <c r="AA26" s="21"/>
      <c r="AB26" s="21"/>
      <c r="AC26" s="168" t="s">
        <v>604</v>
      </c>
      <c r="AD26" s="169">
        <v>1110657.3999999999</v>
      </c>
      <c r="AE26" s="21"/>
      <c r="AF26" s="493">
        <v>32211773934</v>
      </c>
      <c r="AG26" s="492" t="s">
        <v>602</v>
      </c>
      <c r="AH26" s="490">
        <v>44853</v>
      </c>
      <c r="AI26" s="168"/>
      <c r="AJ26" s="491">
        <v>44865</v>
      </c>
      <c r="AK26" s="21"/>
      <c r="AL26" s="21"/>
      <c r="AM26" s="171"/>
      <c r="AN26" s="21"/>
      <c r="AO26" s="21"/>
      <c r="AP26" s="491">
        <v>44886</v>
      </c>
      <c r="AQ26" s="21"/>
      <c r="AR26" s="21"/>
      <c r="AS26" s="491">
        <v>44886</v>
      </c>
      <c r="AT26" s="21"/>
      <c r="AU26" s="178" t="s">
        <v>378</v>
      </c>
      <c r="AV26" s="178" t="s">
        <v>378</v>
      </c>
    </row>
    <row r="27" spans="1:48" x14ac:dyDescent="0.25">
      <c r="W27" s="166"/>
      <c r="AG27" s="170"/>
    </row>
    <row r="28" spans="1:48" x14ac:dyDescent="0.25">
      <c r="W28" s="166"/>
    </row>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K15:AM15"/>
    <mergeCell ref="AN15:AP15"/>
    <mergeCell ref="AQ15:AS15"/>
    <mergeCell ref="AT15:AV15"/>
    <mergeCell ref="D15:F15"/>
    <mergeCell ref="G15:I15"/>
    <mergeCell ref="J15:L15"/>
    <mergeCell ref="M15:O15"/>
    <mergeCell ref="AH15:AJ15"/>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70" zoomScaleNormal="90" zoomScaleSheetLayoutView="70" workbookViewId="0">
      <selection activeCell="B20" sqref="B20"/>
    </sheetView>
  </sheetViews>
  <sheetFormatPr defaultRowHeight="15.75" x14ac:dyDescent="0.25"/>
  <cols>
    <col min="1" max="2" width="66.140625" style="96" customWidth="1"/>
    <col min="3" max="256" width="9.140625" style="97"/>
    <col min="257" max="258" width="66.140625" style="97" customWidth="1"/>
    <col min="259" max="512" width="9.140625" style="97"/>
    <col min="513" max="514" width="66.140625" style="97" customWidth="1"/>
    <col min="515" max="768" width="9.140625" style="97"/>
    <col min="769" max="770" width="66.140625" style="97" customWidth="1"/>
    <col min="771" max="1024" width="9.140625" style="97"/>
    <col min="1025" max="1026" width="66.140625" style="97" customWidth="1"/>
    <col min="1027" max="1280" width="9.140625" style="97"/>
    <col min="1281" max="1282" width="66.140625" style="97" customWidth="1"/>
    <col min="1283" max="1536" width="9.140625" style="97"/>
    <col min="1537" max="1538" width="66.140625" style="97" customWidth="1"/>
    <col min="1539" max="1792" width="9.140625" style="97"/>
    <col min="1793" max="1794" width="66.140625" style="97" customWidth="1"/>
    <col min="1795" max="2048" width="9.140625" style="97"/>
    <col min="2049" max="2050" width="66.140625" style="97" customWidth="1"/>
    <col min="2051" max="2304" width="9.140625" style="97"/>
    <col min="2305" max="2306" width="66.140625" style="97" customWidth="1"/>
    <col min="2307" max="2560" width="9.140625" style="97"/>
    <col min="2561" max="2562" width="66.140625" style="97" customWidth="1"/>
    <col min="2563" max="2816" width="9.140625" style="97"/>
    <col min="2817" max="2818" width="66.140625" style="97" customWidth="1"/>
    <col min="2819" max="3072" width="9.140625" style="97"/>
    <col min="3073" max="3074" width="66.140625" style="97" customWidth="1"/>
    <col min="3075" max="3328" width="9.140625" style="97"/>
    <col min="3329" max="3330" width="66.140625" style="97" customWidth="1"/>
    <col min="3331" max="3584" width="9.140625" style="97"/>
    <col min="3585" max="3586" width="66.140625" style="97" customWidth="1"/>
    <col min="3587" max="3840" width="9.140625" style="97"/>
    <col min="3841" max="3842" width="66.140625" style="97" customWidth="1"/>
    <col min="3843" max="4096" width="9.140625" style="97"/>
    <col min="4097" max="4098" width="66.140625" style="97" customWidth="1"/>
    <col min="4099" max="4352" width="9.140625" style="97"/>
    <col min="4353" max="4354" width="66.140625" style="97" customWidth="1"/>
    <col min="4355" max="4608" width="9.140625" style="97"/>
    <col min="4609" max="4610" width="66.140625" style="97" customWidth="1"/>
    <col min="4611" max="4864" width="9.140625" style="97"/>
    <col min="4865" max="4866" width="66.140625" style="97" customWidth="1"/>
    <col min="4867" max="5120" width="9.140625" style="97"/>
    <col min="5121" max="5122" width="66.140625" style="97" customWidth="1"/>
    <col min="5123" max="5376" width="9.140625" style="97"/>
    <col min="5377" max="5378" width="66.140625" style="97" customWidth="1"/>
    <col min="5379" max="5632" width="9.140625" style="97"/>
    <col min="5633" max="5634" width="66.140625" style="97" customWidth="1"/>
    <col min="5635" max="5888" width="9.140625" style="97"/>
    <col min="5889" max="5890" width="66.140625" style="97" customWidth="1"/>
    <col min="5891" max="6144" width="9.140625" style="97"/>
    <col min="6145" max="6146" width="66.140625" style="97" customWidth="1"/>
    <col min="6147" max="6400" width="9.140625" style="97"/>
    <col min="6401" max="6402" width="66.140625" style="97" customWidth="1"/>
    <col min="6403" max="6656" width="9.140625" style="97"/>
    <col min="6657" max="6658" width="66.140625" style="97" customWidth="1"/>
    <col min="6659" max="6912" width="9.140625" style="97"/>
    <col min="6913" max="6914" width="66.140625" style="97" customWidth="1"/>
    <col min="6915" max="7168" width="9.140625" style="97"/>
    <col min="7169" max="7170" width="66.140625" style="97" customWidth="1"/>
    <col min="7171" max="7424" width="9.140625" style="97"/>
    <col min="7425" max="7426" width="66.140625" style="97" customWidth="1"/>
    <col min="7427" max="7680" width="9.140625" style="97"/>
    <col min="7681" max="7682" width="66.140625" style="97" customWidth="1"/>
    <col min="7683" max="7936" width="9.140625" style="97"/>
    <col min="7937" max="7938" width="66.140625" style="97" customWidth="1"/>
    <col min="7939" max="8192" width="9.140625" style="97"/>
    <col min="8193" max="8194" width="66.140625" style="97" customWidth="1"/>
    <col min="8195" max="8448" width="9.140625" style="97"/>
    <col min="8449" max="8450" width="66.140625" style="97" customWidth="1"/>
    <col min="8451" max="8704" width="9.140625" style="97"/>
    <col min="8705" max="8706" width="66.140625" style="97" customWidth="1"/>
    <col min="8707" max="8960" width="9.140625" style="97"/>
    <col min="8961" max="8962" width="66.140625" style="97" customWidth="1"/>
    <col min="8963" max="9216" width="9.140625" style="97"/>
    <col min="9217" max="9218" width="66.140625" style="97" customWidth="1"/>
    <col min="9219" max="9472" width="9.140625" style="97"/>
    <col min="9473" max="9474" width="66.140625" style="97" customWidth="1"/>
    <col min="9475" max="9728" width="9.140625" style="97"/>
    <col min="9729" max="9730" width="66.140625" style="97" customWidth="1"/>
    <col min="9731" max="9984" width="9.140625" style="97"/>
    <col min="9985" max="9986" width="66.140625" style="97" customWidth="1"/>
    <col min="9987" max="10240" width="9.140625" style="97"/>
    <col min="10241" max="10242" width="66.140625" style="97" customWidth="1"/>
    <col min="10243" max="10496" width="9.140625" style="97"/>
    <col min="10497" max="10498" width="66.140625" style="97" customWidth="1"/>
    <col min="10499" max="10752" width="9.140625" style="97"/>
    <col min="10753" max="10754" width="66.140625" style="97" customWidth="1"/>
    <col min="10755" max="11008" width="9.140625" style="97"/>
    <col min="11009" max="11010" width="66.140625" style="97" customWidth="1"/>
    <col min="11011" max="11264" width="9.140625" style="97"/>
    <col min="11265" max="11266" width="66.140625" style="97" customWidth="1"/>
    <col min="11267" max="11520" width="9.140625" style="97"/>
    <col min="11521" max="11522" width="66.140625" style="97" customWidth="1"/>
    <col min="11523" max="11776" width="9.140625" style="97"/>
    <col min="11777" max="11778" width="66.140625" style="97" customWidth="1"/>
    <col min="11779" max="12032" width="9.140625" style="97"/>
    <col min="12033" max="12034" width="66.140625" style="97" customWidth="1"/>
    <col min="12035" max="12288" width="9.140625" style="97"/>
    <col min="12289" max="12290" width="66.140625" style="97" customWidth="1"/>
    <col min="12291" max="12544" width="9.140625" style="97"/>
    <col min="12545" max="12546" width="66.140625" style="97" customWidth="1"/>
    <col min="12547" max="12800" width="9.140625" style="97"/>
    <col min="12801" max="12802" width="66.140625" style="97" customWidth="1"/>
    <col min="12803" max="13056" width="9.140625" style="97"/>
    <col min="13057" max="13058" width="66.140625" style="97" customWidth="1"/>
    <col min="13059" max="13312" width="9.140625" style="97"/>
    <col min="13313" max="13314" width="66.140625" style="97" customWidth="1"/>
    <col min="13315" max="13568" width="9.140625" style="97"/>
    <col min="13569" max="13570" width="66.140625" style="97" customWidth="1"/>
    <col min="13571" max="13824" width="9.140625" style="97"/>
    <col min="13825" max="13826" width="66.140625" style="97" customWidth="1"/>
    <col min="13827" max="14080" width="9.140625" style="97"/>
    <col min="14081" max="14082" width="66.140625" style="97" customWidth="1"/>
    <col min="14083" max="14336" width="9.140625" style="97"/>
    <col min="14337" max="14338" width="66.140625" style="97" customWidth="1"/>
    <col min="14339" max="14592" width="9.140625" style="97"/>
    <col min="14593" max="14594" width="66.140625" style="97" customWidth="1"/>
    <col min="14595" max="14848" width="9.140625" style="97"/>
    <col min="14849" max="14850" width="66.140625" style="97" customWidth="1"/>
    <col min="14851" max="15104" width="9.140625" style="97"/>
    <col min="15105" max="15106" width="66.140625" style="97" customWidth="1"/>
    <col min="15107" max="15360" width="9.140625" style="97"/>
    <col min="15361" max="15362" width="66.140625" style="97" customWidth="1"/>
    <col min="15363" max="15616" width="9.140625" style="97"/>
    <col min="15617" max="15618" width="66.140625" style="97" customWidth="1"/>
    <col min="15619" max="15872" width="9.140625" style="97"/>
    <col min="15873" max="15874" width="66.140625" style="97" customWidth="1"/>
    <col min="15875" max="16128" width="9.140625" style="97"/>
    <col min="16129" max="16130" width="66.140625" style="97" customWidth="1"/>
    <col min="16131" max="16384" width="9.140625" style="97"/>
  </cols>
  <sheetData>
    <row r="1" spans="1:8" ht="18.75" x14ac:dyDescent="0.25">
      <c r="B1" s="40" t="s">
        <v>67</v>
      </c>
    </row>
    <row r="2" spans="1:8" ht="18.75" x14ac:dyDescent="0.3">
      <c r="B2" s="13" t="s">
        <v>10</v>
      </c>
    </row>
    <row r="3" spans="1:8" ht="18.75" x14ac:dyDescent="0.3">
      <c r="B3" s="13" t="s">
        <v>390</v>
      </c>
    </row>
    <row r="4" spans="1:8" x14ac:dyDescent="0.25">
      <c r="B4" s="44"/>
    </row>
    <row r="5" spans="1:8" ht="18.75" x14ac:dyDescent="0.3">
      <c r="A5" s="132"/>
      <c r="B5" s="133"/>
      <c r="C5" s="133"/>
      <c r="D5" s="77"/>
      <c r="E5" s="77"/>
      <c r="F5" s="77"/>
      <c r="G5" s="77"/>
      <c r="H5" s="77"/>
    </row>
    <row r="6" spans="1:8" ht="18.75" x14ac:dyDescent="0.3">
      <c r="A6" s="365" t="s">
        <v>9</v>
      </c>
      <c r="B6" s="365"/>
      <c r="C6" s="365"/>
      <c r="D6" s="111"/>
      <c r="E6" s="111"/>
      <c r="F6" s="111"/>
      <c r="G6" s="111"/>
      <c r="H6" s="111"/>
    </row>
    <row r="7" spans="1:8" ht="18.75" x14ac:dyDescent="0.25">
      <c r="A7" s="124"/>
      <c r="B7" s="124"/>
      <c r="C7" s="124"/>
      <c r="D7" s="110"/>
      <c r="E7" s="110"/>
      <c r="F7" s="110"/>
      <c r="G7" s="110"/>
      <c r="H7" s="110"/>
    </row>
    <row r="8" spans="1:8" ht="18.75" x14ac:dyDescent="0.25">
      <c r="A8" s="366" t="s">
        <v>582</v>
      </c>
      <c r="B8" s="366"/>
      <c r="C8" s="366"/>
      <c r="D8" s="110"/>
      <c r="E8" s="110"/>
      <c r="F8" s="110"/>
      <c r="G8" s="110"/>
      <c r="H8" s="110"/>
    </row>
    <row r="9" spans="1:8" x14ac:dyDescent="0.25">
      <c r="A9" s="362" t="s">
        <v>8</v>
      </c>
      <c r="B9" s="362"/>
      <c r="C9" s="362"/>
      <c r="D9" s="108"/>
      <c r="E9" s="108"/>
      <c r="F9" s="108"/>
      <c r="G9" s="108"/>
      <c r="H9" s="108"/>
    </row>
    <row r="10" spans="1:8" ht="18.75" x14ac:dyDescent="0.25">
      <c r="A10" s="124"/>
      <c r="B10" s="124"/>
      <c r="C10" s="124"/>
      <c r="D10" s="109"/>
      <c r="E10" s="109"/>
      <c r="F10" s="109"/>
      <c r="G10" s="109"/>
      <c r="H10" s="109"/>
    </row>
    <row r="11" spans="1:8" ht="18.75" x14ac:dyDescent="0.25">
      <c r="A11" s="364" t="s">
        <v>391</v>
      </c>
      <c r="B11" s="364"/>
      <c r="C11" s="364"/>
      <c r="D11" s="110"/>
      <c r="E11" s="110"/>
      <c r="F11" s="110"/>
      <c r="G11" s="110"/>
      <c r="H11" s="110"/>
    </row>
    <row r="12" spans="1:8" ht="30.75" customHeight="1" x14ac:dyDescent="0.25">
      <c r="A12" s="362" t="s">
        <v>7</v>
      </c>
      <c r="B12" s="362"/>
      <c r="C12" s="362"/>
      <c r="D12" s="108"/>
      <c r="E12" s="108"/>
      <c r="F12" s="108"/>
      <c r="G12" s="108"/>
      <c r="H12" s="108"/>
    </row>
    <row r="13" spans="1:8" ht="18.75" x14ac:dyDescent="0.25">
      <c r="A13" s="125"/>
      <c r="B13" s="125"/>
      <c r="C13" s="125"/>
      <c r="D13" s="109"/>
      <c r="E13" s="109"/>
      <c r="F13" s="109"/>
      <c r="G13" s="109"/>
      <c r="H13" s="109"/>
    </row>
    <row r="14" spans="1:8" ht="18.75" x14ac:dyDescent="0.25">
      <c r="A14" s="364" t="s">
        <v>597</v>
      </c>
      <c r="B14" s="364"/>
      <c r="C14" s="364"/>
      <c r="D14" s="179"/>
      <c r="E14" s="179"/>
      <c r="F14" s="179"/>
      <c r="G14" s="179"/>
      <c r="H14" s="179"/>
    </row>
    <row r="15" spans="1:8" ht="18.75" x14ac:dyDescent="0.3">
      <c r="A15" s="185"/>
      <c r="B15" s="97"/>
      <c r="D15" s="9"/>
      <c r="E15" s="9"/>
      <c r="F15" s="9"/>
      <c r="G15" s="9"/>
      <c r="H15" s="9"/>
    </row>
    <row r="16" spans="1:8" x14ac:dyDescent="0.25">
      <c r="A16" s="362" t="s">
        <v>6</v>
      </c>
      <c r="B16" s="362"/>
      <c r="C16" s="362"/>
      <c r="D16" s="108"/>
      <c r="E16" s="108"/>
      <c r="F16" s="108"/>
      <c r="G16" s="108"/>
      <c r="H16" s="108"/>
    </row>
    <row r="17" spans="1:4" ht="22.5" customHeight="1" x14ac:dyDescent="0.25">
      <c r="A17" s="459" t="s">
        <v>347</v>
      </c>
      <c r="B17" s="460"/>
    </row>
    <row r="18" spans="1:4" x14ac:dyDescent="0.25">
      <c r="B18" s="44"/>
    </row>
    <row r="19" spans="1:4" ht="16.5" thickBot="1" x14ac:dyDescent="0.3">
      <c r="B19" s="98"/>
    </row>
    <row r="20" spans="1:4" ht="57" thickBot="1" x14ac:dyDescent="0.3">
      <c r="A20" s="151" t="s">
        <v>233</v>
      </c>
      <c r="B20" s="180" t="s">
        <v>588</v>
      </c>
      <c r="C20" s="149"/>
      <c r="D20" s="149"/>
    </row>
    <row r="21" spans="1:4" ht="16.5" thickBot="1" x14ac:dyDescent="0.3">
      <c r="A21" s="137" t="s">
        <v>234</v>
      </c>
      <c r="B21" s="134" t="s">
        <v>363</v>
      </c>
    </row>
    <row r="22" spans="1:4" ht="16.5" thickBot="1" x14ac:dyDescent="0.3">
      <c r="A22" s="137" t="s">
        <v>222</v>
      </c>
      <c r="B22" s="152" t="s">
        <v>370</v>
      </c>
    </row>
    <row r="23" spans="1:4" ht="16.5" thickBot="1" x14ac:dyDescent="0.3">
      <c r="A23" s="137" t="s">
        <v>235</v>
      </c>
      <c r="B23" s="99"/>
    </row>
    <row r="24" spans="1:4" ht="16.5" thickBot="1" x14ac:dyDescent="0.3">
      <c r="A24" s="138" t="s">
        <v>236</v>
      </c>
      <c r="B24" s="154">
        <v>2022</v>
      </c>
    </row>
    <row r="25" spans="1:4" ht="16.5" thickBot="1" x14ac:dyDescent="0.3">
      <c r="A25" s="139" t="s">
        <v>237</v>
      </c>
      <c r="B25" s="155" t="s">
        <v>378</v>
      </c>
    </row>
    <row r="26" spans="1:4" ht="32.25" thickBot="1" x14ac:dyDescent="0.3">
      <c r="A26" s="140" t="s">
        <v>598</v>
      </c>
      <c r="B26" s="187">
        <v>6.53</v>
      </c>
    </row>
    <row r="27" spans="1:4" ht="32.25" thickBot="1" x14ac:dyDescent="0.3">
      <c r="A27" s="141" t="s">
        <v>238</v>
      </c>
      <c r="B27" s="153" t="s">
        <v>364</v>
      </c>
    </row>
    <row r="28" spans="1:4" ht="32.25" thickBot="1" x14ac:dyDescent="0.3">
      <c r="A28" s="142" t="s">
        <v>239</v>
      </c>
      <c r="B28" s="153" t="s">
        <v>378</v>
      </c>
    </row>
    <row r="29" spans="1:4" ht="32.25" thickBot="1" x14ac:dyDescent="0.3">
      <c r="A29" s="142" t="s">
        <v>240</v>
      </c>
      <c r="B29" s="153" t="s">
        <v>378</v>
      </c>
    </row>
    <row r="30" spans="1:4" ht="16.5" thickBot="1" x14ac:dyDescent="0.3">
      <c r="A30" s="141" t="s">
        <v>241</v>
      </c>
      <c r="B30" s="153" t="s">
        <v>378</v>
      </c>
    </row>
    <row r="31" spans="1:4" ht="32.25" thickBot="1" x14ac:dyDescent="0.3">
      <c r="A31" s="142" t="s">
        <v>242</v>
      </c>
      <c r="B31" s="153" t="s">
        <v>378</v>
      </c>
    </row>
    <row r="32" spans="1:4" ht="32.25" thickBot="1" x14ac:dyDescent="0.3">
      <c r="A32" s="141" t="s">
        <v>243</v>
      </c>
      <c r="B32" s="153" t="s">
        <v>378</v>
      </c>
    </row>
    <row r="33" spans="1:2" ht="16.5" thickBot="1" x14ac:dyDescent="0.3">
      <c r="A33" s="141" t="s">
        <v>244</v>
      </c>
      <c r="B33" s="153" t="s">
        <v>378</v>
      </c>
    </row>
    <row r="34" spans="1:2" ht="16.5" thickBot="1" x14ac:dyDescent="0.3">
      <c r="A34" s="141" t="s">
        <v>245</v>
      </c>
      <c r="B34" s="153" t="s">
        <v>378</v>
      </c>
    </row>
    <row r="35" spans="1:2" ht="16.5" thickBot="1" x14ac:dyDescent="0.3">
      <c r="A35" s="141" t="s">
        <v>246</v>
      </c>
      <c r="B35" s="153" t="s">
        <v>378</v>
      </c>
    </row>
    <row r="36" spans="1:2" ht="32.25" thickBot="1" x14ac:dyDescent="0.3">
      <c r="A36" s="142" t="s">
        <v>247</v>
      </c>
      <c r="B36" s="153" t="s">
        <v>378</v>
      </c>
    </row>
    <row r="37" spans="1:2" ht="32.25" thickBot="1" x14ac:dyDescent="0.3">
      <c r="A37" s="141" t="s">
        <v>243</v>
      </c>
      <c r="B37" s="153" t="s">
        <v>378</v>
      </c>
    </row>
    <row r="38" spans="1:2" ht="16.5" thickBot="1" x14ac:dyDescent="0.3">
      <c r="A38" s="141" t="s">
        <v>244</v>
      </c>
      <c r="B38" s="153" t="s">
        <v>378</v>
      </c>
    </row>
    <row r="39" spans="1:2" ht="16.5" thickBot="1" x14ac:dyDescent="0.3">
      <c r="A39" s="141" t="s">
        <v>245</v>
      </c>
      <c r="B39" s="153" t="s">
        <v>378</v>
      </c>
    </row>
    <row r="40" spans="1:2" ht="16.5" thickBot="1" x14ac:dyDescent="0.3">
      <c r="A40" s="141" t="s">
        <v>246</v>
      </c>
      <c r="B40" s="153" t="s">
        <v>378</v>
      </c>
    </row>
    <row r="41" spans="1:2" ht="32.25" thickBot="1" x14ac:dyDescent="0.3">
      <c r="A41" s="142" t="s">
        <v>248</v>
      </c>
      <c r="B41" s="153" t="s">
        <v>378</v>
      </c>
    </row>
    <row r="42" spans="1:2" ht="32.25" thickBot="1" x14ac:dyDescent="0.3">
      <c r="A42" s="141" t="s">
        <v>243</v>
      </c>
      <c r="B42" s="153" t="s">
        <v>378</v>
      </c>
    </row>
    <row r="43" spans="1:2" ht="16.5" thickBot="1" x14ac:dyDescent="0.3">
      <c r="A43" s="141" t="s">
        <v>244</v>
      </c>
      <c r="B43" s="153" t="s">
        <v>378</v>
      </c>
    </row>
    <row r="44" spans="1:2" ht="16.5" thickBot="1" x14ac:dyDescent="0.3">
      <c r="A44" s="141" t="s">
        <v>245</v>
      </c>
      <c r="B44" s="153" t="s">
        <v>378</v>
      </c>
    </row>
    <row r="45" spans="1:2" ht="16.5" thickBot="1" x14ac:dyDescent="0.3">
      <c r="A45" s="141" t="s">
        <v>246</v>
      </c>
      <c r="B45" s="153" t="s">
        <v>378</v>
      </c>
    </row>
    <row r="46" spans="1:2" ht="32.25" thickBot="1" x14ac:dyDescent="0.3">
      <c r="A46" s="143" t="s">
        <v>249</v>
      </c>
      <c r="B46" s="153" t="s">
        <v>378</v>
      </c>
    </row>
    <row r="47" spans="1:2" ht="16.5" thickBot="1" x14ac:dyDescent="0.3">
      <c r="A47" s="144" t="s">
        <v>241</v>
      </c>
      <c r="B47" s="153" t="s">
        <v>378</v>
      </c>
    </row>
    <row r="48" spans="1:2" ht="16.5" thickBot="1" x14ac:dyDescent="0.3">
      <c r="A48" s="144" t="s">
        <v>250</v>
      </c>
      <c r="B48" s="153" t="s">
        <v>378</v>
      </c>
    </row>
    <row r="49" spans="1:2" ht="16.5" thickBot="1" x14ac:dyDescent="0.3">
      <c r="A49" s="144" t="s">
        <v>251</v>
      </c>
      <c r="B49" s="153" t="s">
        <v>378</v>
      </c>
    </row>
    <row r="50" spans="1:2" ht="32.25" thickBot="1" x14ac:dyDescent="0.3">
      <c r="A50" s="144" t="s">
        <v>252</v>
      </c>
      <c r="B50" s="153" t="s">
        <v>378</v>
      </c>
    </row>
    <row r="51" spans="1:2" ht="16.5" thickBot="1" x14ac:dyDescent="0.3">
      <c r="A51" s="138" t="s">
        <v>253</v>
      </c>
      <c r="B51" s="153" t="s">
        <v>378</v>
      </c>
    </row>
    <row r="52" spans="1:2" ht="16.5" thickBot="1" x14ac:dyDescent="0.3">
      <c r="A52" s="138" t="s">
        <v>254</v>
      </c>
      <c r="B52" s="153" t="s">
        <v>378</v>
      </c>
    </row>
    <row r="53" spans="1:2" ht="16.5" thickBot="1" x14ac:dyDescent="0.3">
      <c r="A53" s="138" t="s">
        <v>255</v>
      </c>
      <c r="B53" s="153" t="s">
        <v>378</v>
      </c>
    </row>
    <row r="54" spans="1:2" ht="16.5" thickBot="1" x14ac:dyDescent="0.3">
      <c r="A54" s="139" t="s">
        <v>256</v>
      </c>
      <c r="B54" s="153" t="s">
        <v>378</v>
      </c>
    </row>
    <row r="55" spans="1:2" x14ac:dyDescent="0.25">
      <c r="A55" s="143" t="s">
        <v>257</v>
      </c>
      <c r="B55" s="461"/>
    </row>
    <row r="56" spans="1:2" x14ac:dyDescent="0.25">
      <c r="A56" s="145" t="s">
        <v>258</v>
      </c>
      <c r="B56" s="462"/>
    </row>
    <row r="57" spans="1:2" x14ac:dyDescent="0.25">
      <c r="A57" s="145" t="s">
        <v>259</v>
      </c>
      <c r="B57" s="462"/>
    </row>
    <row r="58" spans="1:2" x14ac:dyDescent="0.25">
      <c r="A58" s="145" t="s">
        <v>260</v>
      </c>
      <c r="B58" s="462"/>
    </row>
    <row r="59" spans="1:2" x14ac:dyDescent="0.25">
      <c r="A59" s="145" t="s">
        <v>261</v>
      </c>
      <c r="B59" s="462"/>
    </row>
    <row r="60" spans="1:2" ht="16.5" thickBot="1" x14ac:dyDescent="0.3">
      <c r="A60" s="146" t="s">
        <v>262</v>
      </c>
      <c r="B60" s="463"/>
    </row>
    <row r="61" spans="1:2" ht="32.25" thickBot="1" x14ac:dyDescent="0.3">
      <c r="A61" s="144" t="s">
        <v>263</v>
      </c>
      <c r="B61" s="153" t="s">
        <v>378</v>
      </c>
    </row>
    <row r="62" spans="1:2" ht="32.25" thickBot="1" x14ac:dyDescent="0.3">
      <c r="A62" s="138" t="s">
        <v>264</v>
      </c>
      <c r="B62" s="153" t="s">
        <v>378</v>
      </c>
    </row>
    <row r="63" spans="1:2" ht="16.5" thickBot="1" x14ac:dyDescent="0.3">
      <c r="A63" s="144" t="s">
        <v>241</v>
      </c>
      <c r="B63" s="153" t="s">
        <v>378</v>
      </c>
    </row>
    <row r="64" spans="1:2" ht="16.5" thickBot="1" x14ac:dyDescent="0.3">
      <c r="A64" s="144" t="s">
        <v>265</v>
      </c>
      <c r="B64" s="153" t="s">
        <v>378</v>
      </c>
    </row>
    <row r="65" spans="1:2" ht="16.5" thickBot="1" x14ac:dyDescent="0.3">
      <c r="A65" s="144" t="s">
        <v>266</v>
      </c>
      <c r="B65" s="153" t="s">
        <v>378</v>
      </c>
    </row>
    <row r="66" spans="1:2" ht="38.25" thickBot="1" x14ac:dyDescent="0.35">
      <c r="A66" s="147" t="s">
        <v>267</v>
      </c>
      <c r="B66" s="158" t="s">
        <v>387</v>
      </c>
    </row>
    <row r="67" spans="1:2" ht="16.5" thickBot="1" x14ac:dyDescent="0.3">
      <c r="A67" s="138" t="s">
        <v>268</v>
      </c>
      <c r="B67" s="156">
        <v>2022</v>
      </c>
    </row>
    <row r="68" spans="1:2" ht="16.5" thickBot="1" x14ac:dyDescent="0.3">
      <c r="A68" s="145" t="s">
        <v>269</v>
      </c>
      <c r="B68" s="156">
        <v>2022</v>
      </c>
    </row>
    <row r="69" spans="1:2" ht="16.5" thickBot="1" x14ac:dyDescent="0.3">
      <c r="A69" s="145" t="s">
        <v>270</v>
      </c>
      <c r="B69" s="156" t="s">
        <v>378</v>
      </c>
    </row>
    <row r="70" spans="1:2" ht="16.5" thickBot="1" x14ac:dyDescent="0.3">
      <c r="A70" s="145" t="s">
        <v>271</v>
      </c>
      <c r="B70" s="156" t="s">
        <v>378</v>
      </c>
    </row>
    <row r="71" spans="1:2" ht="32.25" thickBot="1" x14ac:dyDescent="0.3">
      <c r="A71" s="147" t="s">
        <v>272</v>
      </c>
      <c r="B71" s="156" t="s">
        <v>378</v>
      </c>
    </row>
    <row r="72" spans="1:2" ht="31.5" customHeight="1" x14ac:dyDescent="0.25">
      <c r="A72" s="143" t="s">
        <v>273</v>
      </c>
      <c r="B72" s="456" t="s">
        <v>378</v>
      </c>
    </row>
    <row r="73" spans="1:2" x14ac:dyDescent="0.25">
      <c r="A73" s="145" t="s">
        <v>274</v>
      </c>
      <c r="B73" s="457"/>
    </row>
    <row r="74" spans="1:2" x14ac:dyDescent="0.25">
      <c r="A74" s="145" t="s">
        <v>275</v>
      </c>
      <c r="B74" s="457"/>
    </row>
    <row r="75" spans="1:2" x14ac:dyDescent="0.25">
      <c r="A75" s="145" t="s">
        <v>276</v>
      </c>
      <c r="B75" s="457"/>
    </row>
    <row r="76" spans="1:2" x14ac:dyDescent="0.25">
      <c r="A76" s="145" t="s">
        <v>277</v>
      </c>
      <c r="B76" s="457"/>
    </row>
    <row r="77" spans="1:2" ht="16.5" thickBot="1" x14ac:dyDescent="0.3">
      <c r="A77" s="148" t="s">
        <v>278</v>
      </c>
      <c r="B77" s="458"/>
    </row>
    <row r="78" spans="1:2" x14ac:dyDescent="0.25">
      <c r="A78" s="51"/>
    </row>
    <row r="79" spans="1:2" x14ac:dyDescent="0.25">
      <c r="A79" s="51"/>
    </row>
    <row r="80" spans="1:2" x14ac:dyDescent="0.25">
      <c r="A80" s="100"/>
      <c r="B80" s="101"/>
    </row>
    <row r="81" spans="1:2" x14ac:dyDescent="0.25">
      <c r="A81" s="97"/>
      <c r="B81" s="102"/>
    </row>
    <row r="82" spans="1:2" x14ac:dyDescent="0.25">
      <c r="A82" s="97"/>
      <c r="B82" s="103"/>
    </row>
  </sheetData>
  <mergeCells count="10">
    <mergeCell ref="B72:B77"/>
    <mergeCell ref="A17:B17"/>
    <mergeCell ref="B55:B60"/>
    <mergeCell ref="A14:C14"/>
    <mergeCell ref="A16:C16"/>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10</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9.ЛСР</vt:lpstr>
      <vt:lpstr>10. Схемы</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2023-02-13T10:58:32Z</dcterms:modified>
</cp:coreProperties>
</file>